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 Jesús\Trabajos Belen\Quitar Totales\"/>
    </mc:Choice>
  </mc:AlternateContent>
  <xr:revisionPtr revIDLastSave="0" documentId="13_ncr:1_{F72EF6B6-F370-42CA-83CC-0DA495AEBBA4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2" l="1"/>
  <c r="H28" i="1"/>
  <c r="I28" i="1"/>
  <c r="J28" i="1"/>
  <c r="G28" i="1"/>
  <c r="C28" i="1"/>
  <c r="D28" i="1"/>
  <c r="E28" i="1"/>
  <c r="B28" i="1"/>
  <c r="L18" i="4"/>
  <c r="M18" i="4"/>
  <c r="K18" i="4"/>
  <c r="M9" i="2" l="1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M8" i="2"/>
  <c r="L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L16" i="4" l="1"/>
  <c r="K16" i="4"/>
  <c r="L15" i="4"/>
  <c r="K15" i="4"/>
  <c r="J15" i="4"/>
  <c r="L14" i="4"/>
  <c r="K14" i="4"/>
  <c r="L13" i="4"/>
  <c r="K13" i="4"/>
  <c r="J13" i="4"/>
  <c r="L12" i="4"/>
  <c r="K12" i="4"/>
  <c r="L11" i="4"/>
  <c r="K11" i="4"/>
  <c r="L10" i="4"/>
  <c r="K10" i="4"/>
  <c r="L9" i="4"/>
  <c r="K9" i="4"/>
  <c r="Q8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 l="1"/>
  <c r="K32" i="2"/>
  <c r="L32" i="2"/>
  <c r="K33" i="2"/>
  <c r="L33" i="2"/>
  <c r="K34" i="2"/>
  <c r="L34" i="2"/>
  <c r="K35" i="2"/>
  <c r="K58" i="2" s="1"/>
  <c r="L35" i="2"/>
  <c r="K36" i="2"/>
  <c r="L36" i="2"/>
  <c r="K37" i="2"/>
  <c r="L37" i="2"/>
  <c r="K38" i="2"/>
  <c r="L38" i="2"/>
  <c r="K39" i="2"/>
  <c r="L39" i="2"/>
  <c r="K40" i="2"/>
  <c r="L40" i="2"/>
  <c r="L63" i="2" s="1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C55" i="2"/>
  <c r="D55" i="2"/>
  <c r="E55" i="2"/>
  <c r="F55" i="2"/>
  <c r="G55" i="2"/>
  <c r="H55" i="2"/>
  <c r="I55" i="2"/>
  <c r="J55" i="2"/>
  <c r="B55" i="2"/>
  <c r="L71" i="2"/>
  <c r="K66" i="2"/>
  <c r="N10" i="2"/>
  <c r="P10" i="2" s="1"/>
  <c r="K49" i="2" l="1"/>
  <c r="M49" i="2"/>
  <c r="L49" i="2"/>
  <c r="M60" i="2"/>
  <c r="M68" i="2"/>
  <c r="L61" i="2"/>
  <c r="L69" i="2"/>
  <c r="M66" i="2"/>
  <c r="M58" i="2"/>
  <c r="M64" i="2"/>
  <c r="K62" i="2"/>
  <c r="L59" i="2"/>
  <c r="K70" i="2"/>
  <c r="L67" i="2"/>
  <c r="D72" i="2"/>
  <c r="L62" i="2"/>
  <c r="E72" i="2"/>
  <c r="H72" i="2"/>
  <c r="I72" i="2"/>
  <c r="J72" i="2"/>
  <c r="G72" i="2"/>
  <c r="L66" i="2"/>
  <c r="M63" i="2"/>
  <c r="K61" i="2"/>
  <c r="L58" i="2"/>
  <c r="M71" i="2"/>
  <c r="K69" i="2"/>
  <c r="F72" i="2"/>
  <c r="M56" i="2"/>
  <c r="M62" i="2"/>
  <c r="M70" i="2"/>
  <c r="L65" i="2"/>
  <c r="K60" i="2"/>
  <c r="L57" i="2"/>
  <c r="K68" i="2"/>
  <c r="M65" i="2"/>
  <c r="K63" i="2"/>
  <c r="L60" i="2"/>
  <c r="M57" i="2"/>
  <c r="L68" i="2"/>
  <c r="M59" i="2"/>
  <c r="L70" i="2"/>
  <c r="M67" i="2"/>
  <c r="B72" i="2"/>
  <c r="C72" i="2"/>
  <c r="K65" i="2"/>
  <c r="K57" i="2"/>
  <c r="L64" i="2"/>
  <c r="M61" i="2"/>
  <c r="L56" i="2"/>
  <c r="M69" i="2"/>
  <c r="K67" i="2"/>
  <c r="N21" i="2"/>
  <c r="P21" i="2" s="1"/>
  <c r="N13" i="2"/>
  <c r="P13" i="2" s="1"/>
  <c r="N24" i="2"/>
  <c r="P24" i="2" s="1"/>
  <c r="N23" i="2"/>
  <c r="P23" i="2" s="1"/>
  <c r="K55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1" i="2"/>
  <c r="K59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5" i="2"/>
  <c r="L55" i="2"/>
  <c r="K64" i="2"/>
  <c r="K56" i="2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L72" i="2"/>
  <c r="M72" i="2"/>
  <c r="P8" i="2"/>
  <c r="P25" i="2" s="1"/>
  <c r="N25" i="2"/>
  <c r="K72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<sst xmlns="http://schemas.openxmlformats.org/spreadsheetml/2006/main" count="356" uniqueCount="67">
  <si>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</si>
  <si>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</si>
  <si>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</si>
  <si>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</si>
  <si>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</si>
  <si>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</si>
  <si>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</si>
  <si>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</si>
  <si>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</si>
  <si>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</si>
  <si>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</si>
  <si>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</si>
  <si>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</si>
  <si>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</si>
  <si>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</si>
  <si>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</si>
  <si>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</si>
  <si>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</si>
  <si>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</si>
  <si>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</si>
  <si>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</si>
  <si>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</si>
  <si>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</si>
  <si>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</si>
  <si>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</si>
  <si>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</si>
  <si>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</si>
  <si>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</si>
  <si>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</si>
  <si>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</si>
  <si>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</si>
  <si>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</si>
  <si>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</si>
  <si>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</si>
  <si>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</si>
  <si>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</si>
  <si>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</si>
  <si>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</si>
  <si>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</si>
  <si>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</si>
  <si>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</si>
  <si>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</si>
  <si>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</si>
  <si>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</si>
  <si>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</si>
  <si>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</si>
  <si>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</si>
  <si>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</si>
  <si>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</si>
  <si>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</si>
  <si>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</si>
  <si>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</si>
  <si>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</si>
  <si>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</si>
  <si>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</si>
  <si>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</si>
  <si>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</si>
  <si>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</si>
  <si>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</si>
  <si>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</si>
  <si>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</si>
  <si>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</si>
  <si>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</si>
  <si>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</si>
  <si>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</si>
  <si>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(*) incluye Subarriendo o cesion inconsentidos, Realizacion de actividades molestas, insalubres o peligrosas, No uso como vivienda permanente, Realizacion de daños u obras no consentidas, y Otros</t>
  </si>
  <si>
    <t xml:space="preserve">Otros (*)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</si>
</sst>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#,##0.0"/>
    <numFmt numFmtId="166" formatCode="0.0"/>
    <numFmt numFmtId="167" formatCode="0.000"/>
    <numFmt numFmtId="168" formatCode="0.000%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167" fontId="0" fillId="0" borderId="0" xfId="0" applyNumberFormat="1"/>
    <xf numFmtId="168" fontId="1" fillId="0" borderId="4" xfId="0" applyNumberFormat="1" applyFont="1" applyBorder="1" applyAlignment="1">
      <alignment vertical="center"/>
    </xf>
    <xf numFmtId="168" fontId="0" fillId="0" borderId="0" xfId="0" applyNumberFormat="1"/>
    <xf numFmtId="0" fontId="16" fillId="0" borderId="0" xfId="0" applyFont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5.534503225163145</c:v>
                </c:pt>
                <c:pt idx="1">
                  <c:v>8.8192048189913788</c:v>
                </c:pt>
                <c:pt idx="2">
                  <c:v>2.9803150192975396</c:v>
                </c:pt>
                <c:pt idx="3">
                  <c:v>15.496475587664476</c:v>
                </c:pt>
                <c:pt idx="4">
                  <c:v>9.7609295297039544</c:v>
                </c:pt>
                <c:pt idx="5">
                  <c:v>4.9275396794380564</c:v>
                </c:pt>
                <c:pt idx="6">
                  <c:v>3.5256180219520088</c:v>
                </c:pt>
                <c:pt idx="7">
                  <c:v>5.6233103033944127</c:v>
                </c:pt>
                <c:pt idx="8">
                  <c:v>17.559060221879676</c:v>
                </c:pt>
                <c:pt idx="9">
                  <c:v>9.4475773479673038</c:v>
                </c:pt>
                <c:pt idx="10">
                  <c:v>2.6557779769611258</c:v>
                </c:pt>
                <c:pt idx="11">
                  <c:v>4.2967482505567247</c:v>
                </c:pt>
                <c:pt idx="12">
                  <c:v>8.4538431842750921</c:v>
                </c:pt>
                <c:pt idx="13">
                  <c:v>3.8642713336759655</c:v>
                </c:pt>
                <c:pt idx="14">
                  <c:v>6.5456709312704549</c:v>
                </c:pt>
                <c:pt idx="15">
                  <c:v>6.7119868427039124</c:v>
                </c:pt>
                <c:pt idx="16">
                  <c:v>1.241222231531389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1.5208448945179716</c:v>
                </c:pt>
                <c:pt idx="1">
                  <c:v>2.297439910829687</c:v>
                </c:pt>
                <c:pt idx="2">
                  <c:v>3.3776903552038782</c:v>
                </c:pt>
                <c:pt idx="3">
                  <c:v>7.3753279534873695</c:v>
                </c:pt>
                <c:pt idx="4">
                  <c:v>4.5189488563444238</c:v>
                </c:pt>
                <c:pt idx="5">
                  <c:v>2.5487274203989947</c:v>
                </c:pt>
                <c:pt idx="6">
                  <c:v>2.0985821559238147</c:v>
                </c:pt>
                <c:pt idx="7">
                  <c:v>1.5379993992189847</c:v>
                </c:pt>
                <c:pt idx="8">
                  <c:v>3.7852624414866787</c:v>
                </c:pt>
                <c:pt idx="9">
                  <c:v>2.7212088913009276</c:v>
                </c:pt>
                <c:pt idx="10">
                  <c:v>1.9918334827208444</c:v>
                </c:pt>
                <c:pt idx="11">
                  <c:v>2.5558243904173623</c:v>
                </c:pt>
                <c:pt idx="12">
                  <c:v>2.6719400737864283</c:v>
                </c:pt>
                <c:pt idx="13">
                  <c:v>0.96606783341899138</c:v>
                </c:pt>
                <c:pt idx="14">
                  <c:v>1.7851829812555786</c:v>
                </c:pt>
                <c:pt idx="15">
                  <c:v>2.1622507949650185</c:v>
                </c:pt>
                <c:pt idx="16">
                  <c:v>6.5164167155397923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123825</xdr:colOff>
      <xdr:row>1</xdr:row>
      <xdr:rowOff>95250</xdr:rowOff>
    </xdr:from>
    <xdr:to>
      <xdr:col>1</xdr:col>
      <xdr:colOff>272089</xdr:colOff>
      <xdr:row>8</xdr:row>
      <xdr:rowOff>9526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23825" y="285750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Segundo</a:t>
          </a:r>
          <a:r>
            <a:rPr lang="es-ES" sz="16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25977</xdr:rowOff>
    </xdr:from>
    <xdr:to>
      <xdr:col>11</xdr:col>
      <xdr:colOff>587952</xdr:colOff>
      <xdr:row>3</xdr:row>
      <xdr:rowOff>159327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25977" y="25977"/>
          <a:ext cx="12935816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2T2022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y 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2023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7:Q32"/>
  <sheetViews>
    <sheetView zoomScale="110" zoomScaleNormal="110"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7" spans="1:17" ht="15" customHeight="1" x14ac:dyDescent="0.25">
      <c r="B7" s="34" t="s">
        <v>0</v>
      </c>
      <c r="C7" s="35" t="s">
        <v>25</v>
      </c>
      <c r="D7" s="35" t="s">
        <v>26</v>
      </c>
      <c r="E7" s="36"/>
      <c r="F7" s="34" t="s">
        <v>1</v>
      </c>
      <c r="G7" s="35" t="s">
        <v>35</v>
      </c>
      <c r="H7" s="35" t="s">
        <v>29</v>
      </c>
      <c r="I7" s="36"/>
      <c r="J7" s="34" t="s">
        <v>2</v>
      </c>
      <c r="K7" s="35" t="s">
        <v>35</v>
      </c>
      <c r="L7" s="35" t="s">
        <v>29</v>
      </c>
      <c r="M7" s="36"/>
    </row>
    <row r="8" spans="1:17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2914</v>
      </c>
      <c r="C9" s="5">
        <v>175</v>
      </c>
      <c r="D9" s="5">
        <v>187</v>
      </c>
      <c r="E9" s="5">
        <v>3276</v>
      </c>
      <c r="F9" s="5">
        <v>174</v>
      </c>
      <c r="G9" s="5">
        <v>12</v>
      </c>
      <c r="H9" s="5">
        <v>13</v>
      </c>
      <c r="I9" s="5">
        <v>199</v>
      </c>
      <c r="J9" s="5">
        <v>3088</v>
      </c>
      <c r="K9" s="5">
        <f t="shared" ref="K9:L15" si="0">+C9+G9</f>
        <v>187</v>
      </c>
      <c r="L9" s="5">
        <f t="shared" si="0"/>
        <v>200</v>
      </c>
      <c r="M9" s="5">
        <v>3475</v>
      </c>
      <c r="N9" s="31"/>
      <c r="O9" s="24"/>
      <c r="P9" s="24"/>
      <c r="Q9" s="24"/>
    </row>
    <row r="10" spans="1:17" ht="33" customHeight="1" thickBot="1" x14ac:dyDescent="0.3">
      <c r="A10" s="9" t="s">
        <v>37</v>
      </c>
      <c r="B10" s="5">
        <v>63</v>
      </c>
      <c r="C10" s="5">
        <v>0</v>
      </c>
      <c r="D10" s="5">
        <v>0</v>
      </c>
      <c r="E10" s="5">
        <v>63</v>
      </c>
      <c r="F10" s="5">
        <v>1</v>
      </c>
      <c r="G10" s="5">
        <v>0</v>
      </c>
      <c r="H10" s="5">
        <v>0</v>
      </c>
      <c r="I10" s="5">
        <v>1</v>
      </c>
      <c r="J10" s="5">
        <v>64</v>
      </c>
      <c r="K10" s="5">
        <f t="shared" si="0"/>
        <v>0</v>
      </c>
      <c r="L10" s="5">
        <f t="shared" si="0"/>
        <v>0</v>
      </c>
      <c r="M10" s="5">
        <v>64</v>
      </c>
      <c r="N10" s="31"/>
      <c r="O10" s="24"/>
      <c r="P10" s="24"/>
      <c r="Q10" s="24"/>
    </row>
    <row r="11" spans="1:17" ht="64.5" customHeight="1" thickBot="1" x14ac:dyDescent="0.3">
      <c r="A11" s="9" t="s">
        <v>38</v>
      </c>
      <c r="B11" s="5">
        <v>1</v>
      </c>
      <c r="C11" s="5">
        <v>0</v>
      </c>
      <c r="D11" s="5">
        <v>0</v>
      </c>
      <c r="E11" s="5">
        <v>1</v>
      </c>
      <c r="F11" s="5">
        <v>0</v>
      </c>
      <c r="G11" s="5">
        <v>0</v>
      </c>
      <c r="H11" s="5">
        <v>0</v>
      </c>
      <c r="I11" s="5">
        <v>0</v>
      </c>
      <c r="J11" s="5">
        <v>1</v>
      </c>
      <c r="K11" s="5">
        <f t="shared" si="0"/>
        <v>0</v>
      </c>
      <c r="L11" s="5">
        <f t="shared" si="0"/>
        <v>0</v>
      </c>
      <c r="M11" s="5">
        <v>1</v>
      </c>
      <c r="N11" s="31"/>
      <c r="O11" s="24"/>
      <c r="P11" s="24"/>
      <c r="Q11" s="24"/>
    </row>
    <row r="12" spans="1:17" ht="45.75" customHeight="1" thickBot="1" x14ac:dyDescent="0.3">
      <c r="A12" s="9" t="s">
        <v>39</v>
      </c>
      <c r="B12" s="5">
        <v>3</v>
      </c>
      <c r="C12" s="5">
        <v>0</v>
      </c>
      <c r="D12" s="5">
        <v>0</v>
      </c>
      <c r="E12" s="5">
        <v>3</v>
      </c>
      <c r="F12" s="5">
        <v>0</v>
      </c>
      <c r="G12" s="5">
        <v>0</v>
      </c>
      <c r="H12" s="5">
        <v>0</v>
      </c>
      <c r="I12" s="5">
        <v>0</v>
      </c>
      <c r="J12" s="5">
        <v>3</v>
      </c>
      <c r="K12" s="5">
        <f t="shared" si="0"/>
        <v>0</v>
      </c>
      <c r="L12" s="5">
        <f t="shared" si="0"/>
        <v>0</v>
      </c>
      <c r="M12" s="5">
        <v>3</v>
      </c>
      <c r="N12" s="31"/>
      <c r="O12" s="24"/>
      <c r="P12" s="24"/>
      <c r="Q12" s="24"/>
    </row>
    <row r="13" spans="1:17" ht="46.5" customHeight="1" thickBot="1" x14ac:dyDescent="0.3">
      <c r="A13" s="9" t="s">
        <v>52</v>
      </c>
      <c r="B13" s="5">
        <v>0</v>
      </c>
      <c r="C13" s="5">
        <v>1</v>
      </c>
      <c r="D13" s="5">
        <v>1</v>
      </c>
      <c r="E13" s="5">
        <v>2</v>
      </c>
      <c r="F13" s="5">
        <v>0</v>
      </c>
      <c r="G13" s="5">
        <v>0</v>
      </c>
      <c r="H13" s="5">
        <v>1</v>
      </c>
      <c r="I13" s="5">
        <v>1</v>
      </c>
      <c r="J13" s="5">
        <f>+B13+F13</f>
        <v>0</v>
      </c>
      <c r="K13" s="5">
        <f t="shared" si="0"/>
        <v>1</v>
      </c>
      <c r="L13" s="5">
        <f t="shared" si="0"/>
        <v>2</v>
      </c>
      <c r="M13" s="5">
        <v>3</v>
      </c>
      <c r="N13" s="31"/>
      <c r="O13" s="24"/>
      <c r="P13" s="24"/>
      <c r="Q13" s="24"/>
    </row>
    <row r="14" spans="1:17" ht="26.25" thickBot="1" x14ac:dyDescent="0.3">
      <c r="A14" s="9" t="s">
        <v>31</v>
      </c>
      <c r="B14" s="5">
        <v>225</v>
      </c>
      <c r="C14" s="5">
        <v>17</v>
      </c>
      <c r="D14" s="5">
        <v>18</v>
      </c>
      <c r="E14" s="5">
        <v>260</v>
      </c>
      <c r="F14" s="5">
        <v>10</v>
      </c>
      <c r="G14" s="5">
        <v>1</v>
      </c>
      <c r="H14" s="5">
        <v>4</v>
      </c>
      <c r="I14" s="5">
        <v>15</v>
      </c>
      <c r="J14" s="5">
        <v>235</v>
      </c>
      <c r="K14" s="5">
        <f t="shared" si="0"/>
        <v>18</v>
      </c>
      <c r="L14" s="5">
        <f t="shared" si="0"/>
        <v>22</v>
      </c>
      <c r="M14" s="5">
        <v>275</v>
      </c>
      <c r="N14" s="31"/>
      <c r="O14" s="24"/>
      <c r="P14" s="24"/>
      <c r="Q14" s="24"/>
    </row>
    <row r="15" spans="1:17" ht="15.75" thickBot="1" x14ac:dyDescent="0.3">
      <c r="A15" s="9" t="s">
        <v>41</v>
      </c>
      <c r="B15" s="5">
        <v>441</v>
      </c>
      <c r="C15" s="5">
        <v>24</v>
      </c>
      <c r="D15" s="5">
        <v>56</v>
      </c>
      <c r="E15" s="5">
        <v>521</v>
      </c>
      <c r="F15" s="5">
        <v>24</v>
      </c>
      <c r="G15" s="5">
        <v>2</v>
      </c>
      <c r="H15" s="5">
        <v>7</v>
      </c>
      <c r="I15" s="5">
        <v>33</v>
      </c>
      <c r="J15" s="5">
        <f>+B15+F15</f>
        <v>465</v>
      </c>
      <c r="K15" s="5">
        <f t="shared" si="0"/>
        <v>26</v>
      </c>
      <c r="L15" s="5">
        <f t="shared" si="0"/>
        <v>63</v>
      </c>
      <c r="M15" s="5">
        <v>554</v>
      </c>
      <c r="N15" s="31"/>
      <c r="O15" s="24"/>
      <c r="P15" s="24"/>
      <c r="Q15" s="24"/>
    </row>
    <row r="16" spans="1:17" ht="15.75" thickBot="1" x14ac:dyDescent="0.3">
      <c r="A16" s="3" t="s">
        <v>23</v>
      </c>
      <c r="B16" s="6">
        <v>3647</v>
      </c>
      <c r="C16" s="6">
        <v>217</v>
      </c>
      <c r="D16" s="6">
        <v>262</v>
      </c>
      <c r="E16" s="6">
        <v>4126</v>
      </c>
      <c r="F16" s="6">
        <v>209</v>
      </c>
      <c r="G16" s="6">
        <v>15</v>
      </c>
      <c r="H16" s="6">
        <v>25</v>
      </c>
      <c r="I16" s="6">
        <v>249</v>
      </c>
      <c r="J16" s="6">
        <v>3856</v>
      </c>
      <c r="K16" s="6">
        <f>SUM(K9:K15)</f>
        <v>232</v>
      </c>
      <c r="L16" s="6">
        <f>SUM(L9:L15)</f>
        <v>287</v>
      </c>
      <c r="M16" s="6">
        <v>4375</v>
      </c>
      <c r="N16" s="5"/>
      <c r="O16" s="24"/>
      <c r="P16" s="24"/>
      <c r="Q16" s="24"/>
    </row>
    <row r="17" spans="1:15" x14ac:dyDescent="0.25">
      <c r="B17" s="29"/>
      <c r="C17" s="29"/>
      <c r="D17" s="29"/>
      <c r="F17" s="29"/>
      <c r="G17" s="29"/>
      <c r="H17" s="29"/>
      <c r="J17" s="25"/>
    </row>
    <row r="18" spans="1:15" x14ac:dyDescent="0.25">
      <c r="J18" s="25"/>
      <c r="K18" s="32">
        <f>+F16/$I16</f>
        <v>0.8393574297188755</v>
      </c>
      <c r="L18" s="32">
        <f t="shared" ref="L18:M18" si="1">+G16/$I16</f>
        <v>6.0240963855421686E-2</v>
      </c>
      <c r="M18" s="32">
        <f t="shared" si="1"/>
        <v>0.10040160642570281</v>
      </c>
      <c r="N18" s="30"/>
    </row>
    <row r="19" spans="1:15" ht="15" customHeight="1" x14ac:dyDescent="0.25">
      <c r="B19" s="37" t="s">
        <v>0</v>
      </c>
      <c r="C19" s="38"/>
      <c r="D19" s="38"/>
      <c r="E19" s="37" t="s">
        <v>1</v>
      </c>
      <c r="F19" s="38"/>
      <c r="G19" s="38"/>
      <c r="H19" s="37" t="s">
        <v>2</v>
      </c>
      <c r="I19" s="38"/>
      <c r="J19" s="38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0.88949938949938945</v>
      </c>
      <c r="C21" s="24">
        <f t="shared" ref="C21:D21" si="2">IF($E9=0,"-",(C9/$E9))</f>
        <v>5.3418803418803416E-2</v>
      </c>
      <c r="D21" s="24">
        <f t="shared" si="2"/>
        <v>5.708180708180708E-2</v>
      </c>
      <c r="E21" s="24">
        <f>IF($I9=0,"-",(F9/$I9))</f>
        <v>0.87437185929648242</v>
      </c>
      <c r="F21" s="24">
        <f t="shared" ref="F21:G21" si="3">IF($I9=0,"-",(G9/$I9))</f>
        <v>6.030150753768844E-2</v>
      </c>
      <c r="G21" s="24">
        <f t="shared" si="3"/>
        <v>6.5326633165829151E-2</v>
      </c>
      <c r="H21" s="24">
        <f>IF($M9=0,"-",(J9/$M9))</f>
        <v>0.88863309352517983</v>
      </c>
      <c r="I21" s="24">
        <f t="shared" ref="I21:J21" si="4">IF($M9=0,"-",(K9/$M9))</f>
        <v>5.3812949640287773E-2</v>
      </c>
      <c r="J21" s="24">
        <f t="shared" si="4"/>
        <v>5.7553956834532377E-2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5">IF($E10=0,"-",(B10/$E10))</f>
        <v>1</v>
      </c>
      <c r="C22" s="24">
        <f t="shared" si="5"/>
        <v>0</v>
      </c>
      <c r="D22" s="24">
        <f t="shared" si="5"/>
        <v>0</v>
      </c>
      <c r="E22" s="24">
        <f t="shared" ref="E22:G22" si="6">IF($I10=0,"-",(F10/$I10))</f>
        <v>1</v>
      </c>
      <c r="F22" s="24">
        <f t="shared" si="6"/>
        <v>0</v>
      </c>
      <c r="G22" s="24">
        <f t="shared" si="6"/>
        <v>0</v>
      </c>
      <c r="H22" s="24">
        <f t="shared" ref="H22:H28" si="7">IF($M10=0,"-",(J10/$M10))</f>
        <v>1</v>
      </c>
      <c r="I22" s="24">
        <f t="shared" ref="I22:I28" si="8">IF($M10=0,"-",(K10/$M10))</f>
        <v>0</v>
      </c>
      <c r="J22" s="24">
        <f t="shared" ref="J22:J28" si="9">IF($M10=0,"-",(L10/$M10))</f>
        <v>0</v>
      </c>
    </row>
    <row r="23" spans="1:15" ht="51.75" thickBot="1" x14ac:dyDescent="0.3">
      <c r="A23" s="9" t="s">
        <v>38</v>
      </c>
      <c r="B23" s="24">
        <f t="shared" ref="B23:D24" si="10">IF($E11=0,"-",(B11/$E11))</f>
        <v>1</v>
      </c>
      <c r="C23" s="24">
        <f t="shared" si="10"/>
        <v>0</v>
      </c>
      <c r="D23" s="24">
        <f t="shared" si="10"/>
        <v>0</v>
      </c>
      <c r="E23" s="24" t="str">
        <f t="shared" ref="E23:G23" si="11">IF($I11=0,"-",(F11/$I11))</f>
        <v>-</v>
      </c>
      <c r="F23" s="24" t="str">
        <f t="shared" si="11"/>
        <v>-</v>
      </c>
      <c r="G23" s="24" t="str">
        <f t="shared" si="11"/>
        <v>-</v>
      </c>
      <c r="H23" s="24">
        <f t="shared" si="7"/>
        <v>1</v>
      </c>
      <c r="I23" s="24">
        <f t="shared" si="8"/>
        <v>0</v>
      </c>
      <c r="J23" s="24">
        <f t="shared" si="9"/>
        <v>0</v>
      </c>
    </row>
    <row r="24" spans="1:15" ht="26.25" thickBot="1" x14ac:dyDescent="0.3">
      <c r="A24" s="9" t="s">
        <v>39</v>
      </c>
      <c r="B24" s="24">
        <f>IF($E12=0,"-",(B12/$E12))</f>
        <v>1</v>
      </c>
      <c r="C24" s="24">
        <f t="shared" si="10"/>
        <v>0</v>
      </c>
      <c r="D24" s="24">
        <f t="shared" si="10"/>
        <v>0</v>
      </c>
      <c r="E24" s="24" t="str">
        <f t="shared" ref="E24:G24" si="12">IF($I12=0,"-",(F12/$I12))</f>
        <v>-</v>
      </c>
      <c r="F24" s="24" t="str">
        <f t="shared" si="12"/>
        <v>-</v>
      </c>
      <c r="G24" s="24" t="str">
        <f t="shared" si="12"/>
        <v>-</v>
      </c>
      <c r="H24" s="24">
        <f t="shared" si="7"/>
        <v>1</v>
      </c>
      <c r="I24" s="24">
        <f t="shared" si="8"/>
        <v>0</v>
      </c>
      <c r="J24" s="24">
        <f t="shared" si="9"/>
        <v>0</v>
      </c>
    </row>
    <row r="25" spans="1:15" ht="39" thickBot="1" x14ac:dyDescent="0.3">
      <c r="A25" s="9" t="s">
        <v>52</v>
      </c>
      <c r="B25" s="24">
        <f>IF($E13=0,"-",(B13/$E13))</f>
        <v>0</v>
      </c>
      <c r="C25" s="24">
        <f t="shared" ref="C25:D25" si="13">IF($E13=0,"-",(C13/$E13))</f>
        <v>0.5</v>
      </c>
      <c r="D25" s="24">
        <f t="shared" si="13"/>
        <v>0.5</v>
      </c>
      <c r="E25" s="24">
        <f t="shared" ref="E25:G25" si="14">IF($I13=0,"-",(F13/$I13))</f>
        <v>0</v>
      </c>
      <c r="F25" s="24">
        <f t="shared" si="14"/>
        <v>0</v>
      </c>
      <c r="G25" s="24">
        <f t="shared" si="14"/>
        <v>1</v>
      </c>
      <c r="H25" s="24">
        <f t="shared" si="7"/>
        <v>0</v>
      </c>
      <c r="I25" s="24">
        <f t="shared" si="8"/>
        <v>0.33333333333333331</v>
      </c>
      <c r="J25" s="24">
        <f t="shared" si="9"/>
        <v>0.66666666666666663</v>
      </c>
    </row>
    <row r="26" spans="1:15" ht="26.25" thickBot="1" x14ac:dyDescent="0.3">
      <c r="A26" s="9" t="s">
        <v>40</v>
      </c>
      <c r="B26" s="24">
        <f t="shared" ref="B26:D26" si="15">IF($E14=0,"-",(B14/$E14))</f>
        <v>0.86538461538461542</v>
      </c>
      <c r="C26" s="24">
        <f t="shared" si="15"/>
        <v>6.5384615384615388E-2</v>
      </c>
      <c r="D26" s="24">
        <f t="shared" si="15"/>
        <v>6.9230769230769235E-2</v>
      </c>
      <c r="E26" s="24">
        <f t="shared" ref="E26:G26" si="16">IF($I14=0,"-",(F14/$I14))</f>
        <v>0.66666666666666663</v>
      </c>
      <c r="F26" s="24">
        <f t="shared" si="16"/>
        <v>6.6666666666666666E-2</v>
      </c>
      <c r="G26" s="24">
        <f t="shared" si="16"/>
        <v>0.26666666666666666</v>
      </c>
      <c r="H26" s="24">
        <f t="shared" si="7"/>
        <v>0.8545454545454545</v>
      </c>
      <c r="I26" s="24">
        <f t="shared" si="8"/>
        <v>6.545454545454546E-2</v>
      </c>
      <c r="J26" s="24">
        <f t="shared" si="9"/>
        <v>0.08</v>
      </c>
    </row>
    <row r="27" spans="1:15" ht="15.75" thickBot="1" x14ac:dyDescent="0.3">
      <c r="A27" s="9" t="s">
        <v>41</v>
      </c>
      <c r="B27" s="24">
        <f t="shared" ref="B27:D28" si="17">IF($E15=0,"-",(B15/$E15))</f>
        <v>0.84644913627639151</v>
      </c>
      <c r="C27" s="24">
        <f t="shared" si="17"/>
        <v>4.6065259117082535E-2</v>
      </c>
      <c r="D27" s="24">
        <f t="shared" si="17"/>
        <v>0.10748560460652591</v>
      </c>
      <c r="E27" s="24">
        <f t="shared" ref="E27:G27" si="18">IF($I15=0,"-",(F15/$I15))</f>
        <v>0.72727272727272729</v>
      </c>
      <c r="F27" s="24">
        <f t="shared" si="18"/>
        <v>6.0606060606060608E-2</v>
      </c>
      <c r="G27" s="24">
        <f t="shared" si="18"/>
        <v>0.21212121212121213</v>
      </c>
      <c r="H27" s="24">
        <f t="shared" si="7"/>
        <v>0.83935018050541521</v>
      </c>
      <c r="I27" s="24">
        <f t="shared" si="8"/>
        <v>4.6931407942238268E-2</v>
      </c>
      <c r="J27" s="24">
        <f t="shared" si="9"/>
        <v>0.11371841155234658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0.88390693165293266</v>
      </c>
      <c r="C28" s="7">
        <f t="shared" si="17"/>
        <v>5.2593310712554533E-2</v>
      </c>
      <c r="D28" s="7">
        <f t="shared" si="17"/>
        <v>6.3499757634512849E-2</v>
      </c>
      <c r="E28" s="7">
        <f t="shared" ref="E28:G28" si="19">IF($I16=0,"-",(F16/$I16))</f>
        <v>0.8393574297188755</v>
      </c>
      <c r="F28" s="7">
        <f t="shared" si="19"/>
        <v>6.0240963855421686E-2</v>
      </c>
      <c r="G28" s="7">
        <f t="shared" si="19"/>
        <v>0.10040160642570281</v>
      </c>
      <c r="H28" s="7">
        <f t="shared" si="7"/>
        <v>0.88137142857142858</v>
      </c>
      <c r="I28" s="7">
        <f t="shared" si="8"/>
        <v>5.3028571428571432E-2</v>
      </c>
      <c r="J28" s="7">
        <f t="shared" si="9"/>
        <v>6.5600000000000006E-2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5"/>
  <sheetViews>
    <sheetView workbookViewId="0">
      <selection activeCell="A5" sqref="A5:A7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140625" customWidth="1"/>
    <col min="15" max="15" width="15.28515625" hidden="1" customWidth="1"/>
    <col min="16" max="16" width="0.42578125" customWidth="1"/>
    <col min="17" max="17" width="13.5703125" customWidth="1"/>
    <col min="26" max="26" width="11.42578125" customWidth="1"/>
  </cols>
  <sheetData>
    <row r="5" spans="1:17" x14ac:dyDescent="0.25">
      <c r="A5" s="37" t="s">
        <v>34</v>
      </c>
      <c r="B5" s="34" t="s">
        <v>33</v>
      </c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</row>
    <row r="6" spans="1:17" ht="24.75" customHeight="1" x14ac:dyDescent="0.25">
      <c r="A6" s="36"/>
      <c r="B6" s="37" t="s">
        <v>30</v>
      </c>
      <c r="C6" s="38"/>
      <c r="D6" s="38"/>
      <c r="E6" s="37" t="s">
        <v>31</v>
      </c>
      <c r="F6" s="38"/>
      <c r="G6" s="38"/>
      <c r="H6" s="37" t="s">
        <v>66</v>
      </c>
      <c r="I6" s="38"/>
      <c r="J6" s="38"/>
      <c r="K6" s="37" t="s">
        <v>2</v>
      </c>
      <c r="L6" s="38"/>
      <c r="M6" s="38"/>
    </row>
    <row r="7" spans="1:17" ht="51" x14ac:dyDescent="0.25">
      <c r="A7" s="36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>
        <v>2023</v>
      </c>
    </row>
    <row r="8" spans="1:17" ht="15.75" thickBot="1" x14ac:dyDescent="0.3">
      <c r="A8" s="2" t="s">
        <v>3</v>
      </c>
      <c r="B8" s="25">
        <v>362</v>
      </c>
      <c r="C8" s="25">
        <v>15</v>
      </c>
      <c r="D8" s="25">
        <v>31</v>
      </c>
      <c r="E8" s="25">
        <v>18</v>
      </c>
      <c r="F8" s="25">
        <v>1</v>
      </c>
      <c r="G8" s="25">
        <v>1</v>
      </c>
      <c r="H8" s="25">
        <v>51</v>
      </c>
      <c r="I8" s="25">
        <v>3</v>
      </c>
      <c r="J8" s="25">
        <v>2</v>
      </c>
      <c r="K8" s="25">
        <f>+B8+E8+H8</f>
        <v>431</v>
      </c>
      <c r="L8" s="25">
        <f>+C8+F8+I8</f>
        <v>19</v>
      </c>
      <c r="M8" s="25">
        <f>+D8+G8+J8</f>
        <v>34</v>
      </c>
      <c r="N8">
        <f>+K8+L8+M8</f>
        <v>484</v>
      </c>
      <c r="O8">
        <v>8745139</v>
      </c>
      <c r="P8" s="28">
        <f t="shared" ref="P8:P24" si="0">+N8/O8*100000</f>
        <v>5.534503225163145</v>
      </c>
      <c r="Q8" s="25"/>
    </row>
    <row r="9" spans="1:17" ht="15.75" thickBot="1" x14ac:dyDescent="0.3">
      <c r="A9" s="2" t="s">
        <v>4</v>
      </c>
      <c r="B9" s="25">
        <v>90</v>
      </c>
      <c r="C9" s="25">
        <v>12</v>
      </c>
      <c r="D9" s="25">
        <v>2</v>
      </c>
      <c r="E9" s="25">
        <v>1</v>
      </c>
      <c r="F9" s="25">
        <v>0</v>
      </c>
      <c r="G9" s="25">
        <v>0</v>
      </c>
      <c r="H9" s="25">
        <v>8</v>
      </c>
      <c r="I9" s="25">
        <v>0</v>
      </c>
      <c r="J9" s="25">
        <v>6</v>
      </c>
      <c r="K9" s="25">
        <f t="shared" ref="K9:K25" si="1">+B9+E9+H9</f>
        <v>99</v>
      </c>
      <c r="L9" s="25">
        <f t="shared" ref="L9:L25" si="2">+C9+F9+I9</f>
        <v>12</v>
      </c>
      <c r="M9" s="25">
        <f t="shared" ref="M9:M25" si="3">+D9+G9+J9</f>
        <v>8</v>
      </c>
      <c r="N9">
        <f t="shared" ref="N9:N24" si="4">+K9+L9+M9</f>
        <v>119</v>
      </c>
      <c r="O9">
        <v>1349328</v>
      </c>
      <c r="P9" s="28">
        <f t="shared" si="0"/>
        <v>8.8192048189913788</v>
      </c>
      <c r="Q9" s="25"/>
    </row>
    <row r="10" spans="1:17" ht="15.75" thickBot="1" x14ac:dyDescent="0.3">
      <c r="A10" s="2" t="s">
        <v>5</v>
      </c>
      <c r="B10" s="25">
        <v>24</v>
      </c>
      <c r="C10" s="25">
        <v>0</v>
      </c>
      <c r="D10" s="25">
        <v>2</v>
      </c>
      <c r="E10" s="25">
        <v>0</v>
      </c>
      <c r="F10" s="25">
        <v>0</v>
      </c>
      <c r="G10" s="25">
        <v>0</v>
      </c>
      <c r="H10" s="25">
        <v>3</v>
      </c>
      <c r="I10" s="25">
        <v>0</v>
      </c>
      <c r="J10" s="25">
        <v>1</v>
      </c>
      <c r="K10" s="25">
        <f t="shared" si="1"/>
        <v>27</v>
      </c>
      <c r="L10" s="25">
        <f t="shared" si="2"/>
        <v>0</v>
      </c>
      <c r="M10" s="25">
        <f t="shared" si="3"/>
        <v>3</v>
      </c>
      <c r="N10">
        <f t="shared" si="4"/>
        <v>30</v>
      </c>
      <c r="O10">
        <v>1006605</v>
      </c>
      <c r="P10" s="28">
        <f t="shared" si="0"/>
        <v>2.9803150192975396</v>
      </c>
      <c r="Q10" s="25"/>
    </row>
    <row r="11" spans="1:17" ht="15.75" thickBot="1" x14ac:dyDescent="0.3">
      <c r="A11" s="2" t="s">
        <v>6</v>
      </c>
      <c r="B11" s="25">
        <v>143</v>
      </c>
      <c r="C11" s="25">
        <v>19</v>
      </c>
      <c r="D11" s="25">
        <v>14</v>
      </c>
      <c r="E11" s="25">
        <v>7</v>
      </c>
      <c r="F11" s="25">
        <v>1</v>
      </c>
      <c r="G11" s="25">
        <v>0</v>
      </c>
      <c r="H11" s="25">
        <v>2</v>
      </c>
      <c r="I11" s="25">
        <v>0</v>
      </c>
      <c r="J11" s="25">
        <v>1</v>
      </c>
      <c r="K11" s="25">
        <f t="shared" si="1"/>
        <v>152</v>
      </c>
      <c r="L11" s="25">
        <f t="shared" si="2"/>
        <v>20</v>
      </c>
      <c r="M11" s="25">
        <f t="shared" si="3"/>
        <v>15</v>
      </c>
      <c r="N11">
        <f t="shared" si="4"/>
        <v>187</v>
      </c>
      <c r="O11">
        <v>1206726</v>
      </c>
      <c r="P11" s="28">
        <f t="shared" si="0"/>
        <v>15.496475587664476</v>
      </c>
      <c r="Q11" s="25"/>
    </row>
    <row r="12" spans="1:17" ht="15.75" thickBot="1" x14ac:dyDescent="0.3">
      <c r="A12" s="2" t="s">
        <v>7</v>
      </c>
      <c r="B12" s="25">
        <v>153</v>
      </c>
      <c r="C12" s="25">
        <v>8</v>
      </c>
      <c r="D12" s="25">
        <v>8</v>
      </c>
      <c r="E12" s="25">
        <v>18</v>
      </c>
      <c r="F12" s="25">
        <v>0</v>
      </c>
      <c r="G12" s="25">
        <v>3</v>
      </c>
      <c r="H12" s="25">
        <v>24</v>
      </c>
      <c r="I12" s="25">
        <v>2</v>
      </c>
      <c r="J12" s="25">
        <v>0</v>
      </c>
      <c r="K12" s="25">
        <f t="shared" si="1"/>
        <v>195</v>
      </c>
      <c r="L12" s="25">
        <f t="shared" si="2"/>
        <v>10</v>
      </c>
      <c r="M12" s="25">
        <f t="shared" si="3"/>
        <v>11</v>
      </c>
      <c r="N12">
        <f t="shared" si="4"/>
        <v>216</v>
      </c>
      <c r="O12">
        <v>2212904</v>
      </c>
      <c r="P12" s="28">
        <f t="shared" si="0"/>
        <v>9.7609295297039544</v>
      </c>
      <c r="Q12" s="25"/>
    </row>
    <row r="13" spans="1:17" ht="15.75" thickBot="1" x14ac:dyDescent="0.3">
      <c r="A13" s="2" t="s">
        <v>8</v>
      </c>
      <c r="B13" s="25">
        <v>18</v>
      </c>
      <c r="C13" s="25">
        <v>3</v>
      </c>
      <c r="D13" s="25">
        <v>1</v>
      </c>
      <c r="E13" s="25">
        <v>1</v>
      </c>
      <c r="F13" s="25">
        <v>0</v>
      </c>
      <c r="G13" s="25">
        <v>0</v>
      </c>
      <c r="H13" s="25">
        <v>6</v>
      </c>
      <c r="I13" s="25">
        <v>0</v>
      </c>
      <c r="J13" s="25">
        <v>0</v>
      </c>
      <c r="K13" s="25">
        <f t="shared" si="1"/>
        <v>25</v>
      </c>
      <c r="L13" s="25">
        <f t="shared" si="2"/>
        <v>3</v>
      </c>
      <c r="M13" s="25">
        <f t="shared" si="3"/>
        <v>1</v>
      </c>
      <c r="N13">
        <f t="shared" si="4"/>
        <v>29</v>
      </c>
      <c r="O13">
        <v>588529</v>
      </c>
      <c r="P13" s="28">
        <f t="shared" si="0"/>
        <v>4.9275396794380564</v>
      </c>
      <c r="Q13" s="25"/>
    </row>
    <row r="14" spans="1:17" ht="15.75" thickBot="1" x14ac:dyDescent="0.3">
      <c r="A14" s="2" t="s">
        <v>9</v>
      </c>
      <c r="B14" s="25">
        <v>64</v>
      </c>
      <c r="C14" s="25">
        <v>3</v>
      </c>
      <c r="D14" s="25">
        <v>7</v>
      </c>
      <c r="E14" s="25">
        <v>3</v>
      </c>
      <c r="F14" s="25">
        <v>0</v>
      </c>
      <c r="G14" s="25">
        <v>0</v>
      </c>
      <c r="H14" s="25">
        <v>3</v>
      </c>
      <c r="I14" s="25">
        <v>2</v>
      </c>
      <c r="J14" s="25">
        <v>2</v>
      </c>
      <c r="K14" s="25">
        <f t="shared" si="1"/>
        <v>70</v>
      </c>
      <c r="L14" s="25">
        <f t="shared" si="2"/>
        <v>5</v>
      </c>
      <c r="M14" s="25">
        <f t="shared" si="3"/>
        <v>9</v>
      </c>
      <c r="N14">
        <f t="shared" si="4"/>
        <v>84</v>
      </c>
      <c r="O14">
        <v>2382561</v>
      </c>
      <c r="P14" s="28">
        <f t="shared" si="0"/>
        <v>3.5256180219520088</v>
      </c>
      <c r="Q14" s="25"/>
    </row>
    <row r="15" spans="1:17" ht="15.75" thickBot="1" x14ac:dyDescent="0.3">
      <c r="A15" s="2" t="s">
        <v>10</v>
      </c>
      <c r="B15" s="25">
        <v>88</v>
      </c>
      <c r="C15" s="25">
        <v>7</v>
      </c>
      <c r="D15" s="25">
        <v>8</v>
      </c>
      <c r="E15" s="25">
        <v>4</v>
      </c>
      <c r="F15" s="25">
        <v>0</v>
      </c>
      <c r="G15" s="25">
        <v>0</v>
      </c>
      <c r="H15" s="25">
        <v>9</v>
      </c>
      <c r="I15" s="25">
        <v>0</v>
      </c>
      <c r="J15" s="25">
        <v>1</v>
      </c>
      <c r="K15" s="25">
        <f t="shared" si="1"/>
        <v>101</v>
      </c>
      <c r="L15" s="25">
        <f t="shared" si="2"/>
        <v>7</v>
      </c>
      <c r="M15" s="25">
        <f t="shared" si="3"/>
        <v>9</v>
      </c>
      <c r="N15">
        <f t="shared" si="4"/>
        <v>117</v>
      </c>
      <c r="O15">
        <v>2080625</v>
      </c>
      <c r="P15" s="28">
        <f t="shared" si="0"/>
        <v>5.6233103033944127</v>
      </c>
      <c r="Q15" s="25"/>
    </row>
    <row r="16" spans="1:17" ht="15.75" thickBot="1" x14ac:dyDescent="0.3">
      <c r="A16" s="2" t="s">
        <v>11</v>
      </c>
      <c r="B16" s="25">
        <v>859</v>
      </c>
      <c r="C16" s="25">
        <v>43</v>
      </c>
      <c r="D16" s="25">
        <v>50</v>
      </c>
      <c r="E16" s="25">
        <v>109</v>
      </c>
      <c r="F16" s="25">
        <v>4</v>
      </c>
      <c r="G16" s="25">
        <v>7</v>
      </c>
      <c r="H16" s="25">
        <v>274</v>
      </c>
      <c r="I16" s="25">
        <v>18</v>
      </c>
      <c r="J16" s="25">
        <v>23</v>
      </c>
      <c r="K16" s="25">
        <f t="shared" si="1"/>
        <v>1242</v>
      </c>
      <c r="L16" s="25">
        <f t="shared" si="2"/>
        <v>65</v>
      </c>
      <c r="M16" s="25">
        <f t="shared" si="3"/>
        <v>80</v>
      </c>
      <c r="N16">
        <f t="shared" si="4"/>
        <v>1387</v>
      </c>
      <c r="O16">
        <v>7899056</v>
      </c>
      <c r="P16" s="28">
        <f t="shared" si="0"/>
        <v>17.559060221879676</v>
      </c>
      <c r="Q16" s="25"/>
    </row>
    <row r="17" spans="1:17" ht="15.75" thickBot="1" x14ac:dyDescent="0.3">
      <c r="A17" s="2" t="s">
        <v>24</v>
      </c>
      <c r="B17" s="25">
        <v>367</v>
      </c>
      <c r="C17" s="25">
        <v>24</v>
      </c>
      <c r="D17" s="25">
        <v>32</v>
      </c>
      <c r="E17" s="25">
        <v>10</v>
      </c>
      <c r="F17" s="25">
        <v>0</v>
      </c>
      <c r="G17" s="25">
        <v>1</v>
      </c>
      <c r="H17" s="25">
        <v>52</v>
      </c>
      <c r="I17" s="25">
        <v>0</v>
      </c>
      <c r="J17" s="25">
        <v>7</v>
      </c>
      <c r="K17" s="25">
        <f t="shared" si="1"/>
        <v>429</v>
      </c>
      <c r="L17" s="25">
        <f t="shared" si="2"/>
        <v>24</v>
      </c>
      <c r="M17" s="25">
        <f t="shared" si="3"/>
        <v>40</v>
      </c>
      <c r="N17">
        <f t="shared" si="4"/>
        <v>493</v>
      </c>
      <c r="O17">
        <v>5218269</v>
      </c>
      <c r="P17" s="28">
        <f t="shared" si="0"/>
        <v>9.4475773479673038</v>
      </c>
      <c r="Q17" s="25"/>
    </row>
    <row r="18" spans="1:17" ht="15.75" thickBot="1" x14ac:dyDescent="0.3">
      <c r="A18" s="2" t="s">
        <v>12</v>
      </c>
      <c r="B18" s="25">
        <v>28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f t="shared" si="1"/>
        <v>28</v>
      </c>
      <c r="L18" s="25">
        <f t="shared" si="2"/>
        <v>0</v>
      </c>
      <c r="M18" s="25">
        <f t="shared" si="3"/>
        <v>0</v>
      </c>
      <c r="N18">
        <f t="shared" si="4"/>
        <v>28</v>
      </c>
      <c r="O18">
        <v>1054305</v>
      </c>
      <c r="P18" s="28">
        <f t="shared" si="0"/>
        <v>2.6557779769611258</v>
      </c>
      <c r="Q18" s="25"/>
    </row>
    <row r="19" spans="1:17" ht="15.75" thickBot="1" x14ac:dyDescent="0.3">
      <c r="A19" s="2" t="s">
        <v>13</v>
      </c>
      <c r="B19" s="25">
        <v>98</v>
      </c>
      <c r="C19" s="25">
        <v>4</v>
      </c>
      <c r="D19" s="25">
        <v>4</v>
      </c>
      <c r="E19" s="25">
        <v>5</v>
      </c>
      <c r="F19" s="25">
        <v>1</v>
      </c>
      <c r="G19" s="25">
        <v>1</v>
      </c>
      <c r="H19" s="25">
        <v>2</v>
      </c>
      <c r="I19" s="25">
        <v>0</v>
      </c>
      <c r="J19" s="25">
        <v>1</v>
      </c>
      <c r="K19" s="25">
        <f t="shared" si="1"/>
        <v>105</v>
      </c>
      <c r="L19" s="25">
        <f t="shared" si="2"/>
        <v>5</v>
      </c>
      <c r="M19" s="25">
        <f t="shared" si="3"/>
        <v>6</v>
      </c>
      <c r="N19">
        <f t="shared" si="4"/>
        <v>116</v>
      </c>
      <c r="O19">
        <v>2699716</v>
      </c>
      <c r="P19" s="28">
        <f t="shared" si="0"/>
        <v>4.2967482505567247</v>
      </c>
      <c r="Q19" s="25"/>
    </row>
    <row r="20" spans="1:17" ht="15.75" thickBot="1" x14ac:dyDescent="0.3">
      <c r="A20" s="2" t="s">
        <v>14</v>
      </c>
      <c r="B20" s="25">
        <v>439</v>
      </c>
      <c r="C20" s="25">
        <v>20</v>
      </c>
      <c r="D20" s="25">
        <v>22</v>
      </c>
      <c r="E20" s="25">
        <v>27</v>
      </c>
      <c r="F20" s="25">
        <v>7</v>
      </c>
      <c r="G20" s="25">
        <v>5</v>
      </c>
      <c r="H20" s="25">
        <v>50</v>
      </c>
      <c r="I20" s="25">
        <v>0</v>
      </c>
      <c r="J20" s="25">
        <v>9</v>
      </c>
      <c r="K20" s="25">
        <f t="shared" si="1"/>
        <v>516</v>
      </c>
      <c r="L20" s="25">
        <f t="shared" si="2"/>
        <v>27</v>
      </c>
      <c r="M20" s="25">
        <f t="shared" si="3"/>
        <v>36</v>
      </c>
      <c r="N20">
        <f t="shared" si="4"/>
        <v>579</v>
      </c>
      <c r="O20">
        <v>6848956</v>
      </c>
      <c r="P20" s="28">
        <f t="shared" si="0"/>
        <v>8.4538431842750921</v>
      </c>
      <c r="Q20" s="25"/>
    </row>
    <row r="21" spans="1:17" ht="15.75" thickBot="1" x14ac:dyDescent="0.3">
      <c r="A21" s="2" t="s">
        <v>15</v>
      </c>
      <c r="B21" s="25">
        <v>43</v>
      </c>
      <c r="C21" s="25">
        <v>4</v>
      </c>
      <c r="D21" s="25">
        <v>3</v>
      </c>
      <c r="E21" s="25">
        <v>0</v>
      </c>
      <c r="F21" s="25">
        <v>2</v>
      </c>
      <c r="G21" s="25">
        <v>0</v>
      </c>
      <c r="H21" s="25">
        <v>8</v>
      </c>
      <c r="I21" s="25">
        <v>0</v>
      </c>
      <c r="J21" s="25">
        <v>0</v>
      </c>
      <c r="K21" s="25">
        <f t="shared" si="1"/>
        <v>51</v>
      </c>
      <c r="L21" s="25">
        <f t="shared" si="2"/>
        <v>6</v>
      </c>
      <c r="M21" s="25">
        <f t="shared" si="3"/>
        <v>3</v>
      </c>
      <c r="N21">
        <f t="shared" si="4"/>
        <v>60</v>
      </c>
      <c r="O21">
        <v>1552686</v>
      </c>
      <c r="P21" s="28">
        <f t="shared" si="0"/>
        <v>3.8642713336759655</v>
      </c>
      <c r="Q21" s="25"/>
    </row>
    <row r="22" spans="1:17" ht="15.75" thickBot="1" x14ac:dyDescent="0.3">
      <c r="A22" s="2" t="s">
        <v>16</v>
      </c>
      <c r="B22" s="25">
        <v>22</v>
      </c>
      <c r="C22" s="25">
        <v>1</v>
      </c>
      <c r="D22" s="25">
        <v>1</v>
      </c>
      <c r="E22" s="25">
        <v>12</v>
      </c>
      <c r="F22" s="25">
        <v>0</v>
      </c>
      <c r="G22" s="25">
        <v>0</v>
      </c>
      <c r="H22" s="25">
        <v>6</v>
      </c>
      <c r="I22" s="25">
        <v>0</v>
      </c>
      <c r="J22" s="25">
        <v>2</v>
      </c>
      <c r="K22" s="25">
        <f t="shared" si="1"/>
        <v>40</v>
      </c>
      <c r="L22" s="25">
        <f t="shared" si="2"/>
        <v>1</v>
      </c>
      <c r="M22" s="25">
        <f t="shared" si="3"/>
        <v>3</v>
      </c>
      <c r="N22">
        <f t="shared" si="4"/>
        <v>44</v>
      </c>
      <c r="O22">
        <v>672200</v>
      </c>
      <c r="P22" s="28">
        <f t="shared" si="0"/>
        <v>6.5456709312704549</v>
      </c>
      <c r="Q22" s="25"/>
    </row>
    <row r="23" spans="1:17" ht="15.75" thickBot="1" x14ac:dyDescent="0.3">
      <c r="A23" s="2" t="s">
        <v>17</v>
      </c>
      <c r="B23" s="25">
        <v>112</v>
      </c>
      <c r="C23" s="25">
        <v>12</v>
      </c>
      <c r="D23" s="25">
        <v>2</v>
      </c>
      <c r="E23" s="25">
        <v>10</v>
      </c>
      <c r="F23" s="25">
        <v>1</v>
      </c>
      <c r="G23" s="25">
        <v>0</v>
      </c>
      <c r="H23" s="25">
        <v>10</v>
      </c>
      <c r="I23" s="25">
        <v>0</v>
      </c>
      <c r="J23" s="25">
        <v>2</v>
      </c>
      <c r="K23" s="25">
        <f t="shared" si="1"/>
        <v>132</v>
      </c>
      <c r="L23" s="25">
        <f t="shared" si="2"/>
        <v>13</v>
      </c>
      <c r="M23" s="25">
        <f t="shared" si="3"/>
        <v>4</v>
      </c>
      <c r="N23">
        <f t="shared" si="4"/>
        <v>149</v>
      </c>
      <c r="O23">
        <v>2219909</v>
      </c>
      <c r="P23" s="28">
        <f t="shared" si="0"/>
        <v>6.7119868427039124</v>
      </c>
      <c r="Q23" s="25"/>
    </row>
    <row r="24" spans="1:17" ht="15.75" thickBot="1" x14ac:dyDescent="0.3">
      <c r="A24" s="2" t="s">
        <v>18</v>
      </c>
      <c r="B24" s="25">
        <v>4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f t="shared" si="1"/>
        <v>4</v>
      </c>
      <c r="L24" s="25">
        <f t="shared" si="2"/>
        <v>0</v>
      </c>
      <c r="M24" s="25">
        <f t="shared" si="3"/>
        <v>0</v>
      </c>
      <c r="N24">
        <f t="shared" si="4"/>
        <v>4</v>
      </c>
      <c r="O24">
        <v>322263</v>
      </c>
      <c r="P24" s="28">
        <f t="shared" si="0"/>
        <v>1.241222231531389</v>
      </c>
      <c r="Q24" s="25"/>
    </row>
    <row r="25" spans="1:17" ht="15.75" thickBot="1" x14ac:dyDescent="0.3">
      <c r="A25" s="3" t="s">
        <v>23</v>
      </c>
      <c r="B25" s="6">
        <v>2914</v>
      </c>
      <c r="C25" s="6">
        <v>175</v>
      </c>
      <c r="D25" s="6">
        <v>187</v>
      </c>
      <c r="E25" s="6">
        <v>225</v>
      </c>
      <c r="F25" s="6">
        <v>17</v>
      </c>
      <c r="G25" s="6">
        <v>18</v>
      </c>
      <c r="H25" s="6">
        <v>508</v>
      </c>
      <c r="I25" s="6">
        <v>25</v>
      </c>
      <c r="J25" s="6">
        <v>57</v>
      </c>
      <c r="K25" s="6">
        <f t="shared" si="1"/>
        <v>3647</v>
      </c>
      <c r="L25" s="6">
        <f t="shared" si="2"/>
        <v>217</v>
      </c>
      <c r="M25" s="6">
        <f t="shared" si="3"/>
        <v>262</v>
      </c>
      <c r="N25" s="6">
        <f t="shared" ref="N25:P25" si="5">SUM(N8:N24)</f>
        <v>4126</v>
      </c>
      <c r="O25" s="6">
        <v>48059777</v>
      </c>
      <c r="P25" s="6">
        <f t="shared" si="5"/>
        <v>117.4440545064266</v>
      </c>
      <c r="Q25" s="25"/>
    </row>
    <row r="26" spans="1:17" x14ac:dyDescent="0.25">
      <c r="K26" s="25"/>
      <c r="L26" s="25"/>
      <c r="M26" s="25"/>
    </row>
    <row r="27" spans="1:17" x14ac:dyDescent="0.25">
      <c r="A27" s="33" t="s">
        <v>65</v>
      </c>
      <c r="K27" s="25"/>
      <c r="L27" s="25"/>
      <c r="M27" s="25"/>
    </row>
    <row r="29" spans="1:17" x14ac:dyDescent="0.25">
      <c r="A29" s="37" t="s">
        <v>1</v>
      </c>
      <c r="B29" s="34" t="s">
        <v>33</v>
      </c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</row>
    <row r="30" spans="1:17" ht="24" customHeight="1" x14ac:dyDescent="0.25">
      <c r="A30" s="36"/>
      <c r="B30" s="37" t="s">
        <v>30</v>
      </c>
      <c r="C30" s="38"/>
      <c r="D30" s="38"/>
      <c r="E30" s="37" t="s">
        <v>31</v>
      </c>
      <c r="F30" s="38"/>
      <c r="G30" s="38"/>
      <c r="H30" s="37" t="s">
        <v>32</v>
      </c>
      <c r="I30" s="38"/>
      <c r="J30" s="38"/>
      <c r="K30" s="37" t="s">
        <v>2</v>
      </c>
      <c r="L30" s="38"/>
      <c r="M30" s="38"/>
    </row>
    <row r="31" spans="1:17" ht="51" x14ac:dyDescent="0.25">
      <c r="A31" s="36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>
        <v>24</v>
      </c>
      <c r="C32">
        <v>0</v>
      </c>
      <c r="D32">
        <v>4</v>
      </c>
      <c r="E32">
        <v>1</v>
      </c>
      <c r="F32">
        <v>0</v>
      </c>
      <c r="G32">
        <v>1</v>
      </c>
      <c r="H32">
        <v>2</v>
      </c>
      <c r="I32">
        <v>0</v>
      </c>
      <c r="J32">
        <v>1</v>
      </c>
      <c r="K32" s="25">
        <f>+B32+E32+H32</f>
        <v>27</v>
      </c>
      <c r="L32" s="25">
        <f t="shared" ref="L32:L48" si="6">+C32+F32+I32</f>
        <v>0</v>
      </c>
      <c r="M32" s="25">
        <f t="shared" ref="M32:M48" si="7">+D32+G32+J32</f>
        <v>6</v>
      </c>
      <c r="Q32" s="25"/>
    </row>
    <row r="33" spans="1:17" ht="15.75" thickBot="1" x14ac:dyDescent="0.3">
      <c r="A33" s="2" t="s">
        <v>4</v>
      </c>
      <c r="B33">
        <v>9</v>
      </c>
      <c r="C33">
        <v>0</v>
      </c>
      <c r="D33">
        <v>0</v>
      </c>
      <c r="E33">
        <v>0</v>
      </c>
      <c r="F33">
        <v>0</v>
      </c>
      <c r="G33">
        <v>0</v>
      </c>
      <c r="H33">
        <v>5</v>
      </c>
      <c r="I33">
        <v>0</v>
      </c>
      <c r="J33">
        <v>0</v>
      </c>
      <c r="K33" s="25">
        <f t="shared" ref="K33:K43" si="8">+B33+E33+H33</f>
        <v>14</v>
      </c>
      <c r="L33" s="25">
        <f t="shared" si="6"/>
        <v>0</v>
      </c>
      <c r="M33" s="25">
        <f t="shared" si="7"/>
        <v>0</v>
      </c>
      <c r="Q33" s="25"/>
    </row>
    <row r="34" spans="1:17" ht="15.75" thickBot="1" x14ac:dyDescent="0.3">
      <c r="A34" s="2" t="s">
        <v>5</v>
      </c>
      <c r="B34">
        <v>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 s="25">
        <f t="shared" si="8"/>
        <v>1</v>
      </c>
      <c r="L34" s="25">
        <f t="shared" si="6"/>
        <v>0</v>
      </c>
      <c r="M34" s="25">
        <f t="shared" si="7"/>
        <v>0</v>
      </c>
      <c r="Q34" s="25"/>
    </row>
    <row r="35" spans="1:17" ht="15.75" thickBot="1" x14ac:dyDescent="0.3">
      <c r="A35" s="2" t="s">
        <v>6</v>
      </c>
      <c r="B35">
        <v>9</v>
      </c>
      <c r="C35">
        <v>1</v>
      </c>
      <c r="D35">
        <v>0</v>
      </c>
      <c r="E35">
        <v>1</v>
      </c>
      <c r="F35">
        <v>0</v>
      </c>
      <c r="G35">
        <v>0</v>
      </c>
      <c r="H35">
        <v>1</v>
      </c>
      <c r="I35">
        <v>0</v>
      </c>
      <c r="J35">
        <v>0</v>
      </c>
      <c r="K35" s="25">
        <f t="shared" si="8"/>
        <v>11</v>
      </c>
      <c r="L35" s="25">
        <f t="shared" si="6"/>
        <v>1</v>
      </c>
      <c r="M35" s="25">
        <f t="shared" si="7"/>
        <v>0</v>
      </c>
      <c r="Q35" s="25"/>
    </row>
    <row r="36" spans="1:17" ht="15.75" thickBot="1" x14ac:dyDescent="0.3">
      <c r="A36" s="2" t="s">
        <v>7</v>
      </c>
      <c r="B36">
        <v>9</v>
      </c>
      <c r="C36">
        <v>1</v>
      </c>
      <c r="D36">
        <v>0</v>
      </c>
      <c r="E36">
        <v>1</v>
      </c>
      <c r="F36">
        <v>1</v>
      </c>
      <c r="G36">
        <v>0</v>
      </c>
      <c r="H36">
        <v>0</v>
      </c>
      <c r="I36">
        <v>1</v>
      </c>
      <c r="J36">
        <v>0</v>
      </c>
      <c r="K36" s="25">
        <f t="shared" si="8"/>
        <v>10</v>
      </c>
      <c r="L36" s="25">
        <f t="shared" si="6"/>
        <v>3</v>
      </c>
      <c r="M36" s="25">
        <f t="shared" si="7"/>
        <v>0</v>
      </c>
      <c r="Q36" s="25"/>
    </row>
    <row r="37" spans="1:17" ht="15.75" thickBot="1" x14ac:dyDescent="0.3">
      <c r="A37" s="2" t="s">
        <v>8</v>
      </c>
      <c r="B37">
        <v>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 s="25">
        <f t="shared" si="8"/>
        <v>1</v>
      </c>
      <c r="L37" s="25">
        <f t="shared" si="6"/>
        <v>0</v>
      </c>
      <c r="M37" s="25">
        <f t="shared" si="7"/>
        <v>0</v>
      </c>
      <c r="Q37" s="25"/>
    </row>
    <row r="38" spans="1:17" ht="15.75" thickBot="1" x14ac:dyDescent="0.3">
      <c r="A38" s="2" t="s">
        <v>9</v>
      </c>
      <c r="B38">
        <v>0</v>
      </c>
      <c r="C38">
        <v>0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 s="25">
        <f t="shared" si="8"/>
        <v>0</v>
      </c>
      <c r="L38" s="25">
        <f t="shared" si="6"/>
        <v>0</v>
      </c>
      <c r="M38" s="25">
        <f t="shared" si="7"/>
        <v>1</v>
      </c>
      <c r="Q38" s="25"/>
    </row>
    <row r="39" spans="1:17" ht="15.75" thickBot="1" x14ac:dyDescent="0.3">
      <c r="A39" s="2" t="s">
        <v>10</v>
      </c>
      <c r="B39">
        <v>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25">
        <f t="shared" si="8"/>
        <v>1</v>
      </c>
      <c r="L39" s="25">
        <f t="shared" si="6"/>
        <v>0</v>
      </c>
      <c r="M39" s="25">
        <f t="shared" si="7"/>
        <v>0</v>
      </c>
      <c r="Q39" s="25"/>
    </row>
    <row r="40" spans="1:17" ht="15.75" thickBot="1" x14ac:dyDescent="0.3">
      <c r="A40" s="2" t="s">
        <v>11</v>
      </c>
      <c r="B40">
        <v>58</v>
      </c>
      <c r="C40">
        <v>6</v>
      </c>
      <c r="D40">
        <v>2</v>
      </c>
      <c r="E40">
        <v>5</v>
      </c>
      <c r="F40">
        <v>0</v>
      </c>
      <c r="G40">
        <v>1</v>
      </c>
      <c r="H40">
        <v>12</v>
      </c>
      <c r="I40">
        <v>1</v>
      </c>
      <c r="J40">
        <v>3</v>
      </c>
      <c r="K40" s="25">
        <f t="shared" si="8"/>
        <v>75</v>
      </c>
      <c r="L40" s="25">
        <f t="shared" si="6"/>
        <v>7</v>
      </c>
      <c r="M40" s="25">
        <f t="shared" si="7"/>
        <v>6</v>
      </c>
      <c r="Q40" s="25"/>
    </row>
    <row r="41" spans="1:17" ht="15.75" thickBot="1" x14ac:dyDescent="0.3">
      <c r="A41" s="2" t="s">
        <v>24</v>
      </c>
      <c r="B41">
        <v>18</v>
      </c>
      <c r="C41">
        <v>1</v>
      </c>
      <c r="D41">
        <v>1</v>
      </c>
      <c r="E41">
        <v>1</v>
      </c>
      <c r="F41">
        <v>0</v>
      </c>
      <c r="G41">
        <v>1</v>
      </c>
      <c r="H41">
        <v>1</v>
      </c>
      <c r="I41">
        <v>0</v>
      </c>
      <c r="J41">
        <v>1</v>
      </c>
      <c r="K41" s="25">
        <f t="shared" si="8"/>
        <v>20</v>
      </c>
      <c r="L41" s="25">
        <f t="shared" si="6"/>
        <v>1</v>
      </c>
      <c r="M41" s="25">
        <f t="shared" si="7"/>
        <v>3</v>
      </c>
      <c r="Q41" s="25"/>
    </row>
    <row r="42" spans="1:17" ht="15.75" thickBot="1" x14ac:dyDescent="0.3">
      <c r="A42" s="2" t="s">
        <v>12</v>
      </c>
      <c r="B42">
        <v>2</v>
      </c>
      <c r="C42">
        <v>0</v>
      </c>
      <c r="D42">
        <v>1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25">
        <f t="shared" si="8"/>
        <v>2</v>
      </c>
      <c r="L42" s="25">
        <f t="shared" si="6"/>
        <v>0</v>
      </c>
      <c r="M42" s="25">
        <f t="shared" si="7"/>
        <v>1</v>
      </c>
      <c r="Q42" s="25"/>
    </row>
    <row r="43" spans="1:17" ht="15.75" thickBot="1" x14ac:dyDescent="0.3">
      <c r="A43" s="2" t="s">
        <v>13</v>
      </c>
      <c r="B43">
        <v>7</v>
      </c>
      <c r="C43">
        <v>0</v>
      </c>
      <c r="D43">
        <v>1</v>
      </c>
      <c r="E43">
        <v>0</v>
      </c>
      <c r="F43">
        <v>0</v>
      </c>
      <c r="G43">
        <v>1</v>
      </c>
      <c r="H43">
        <v>0</v>
      </c>
      <c r="I43">
        <v>0</v>
      </c>
      <c r="J43">
        <v>1</v>
      </c>
      <c r="K43" s="25">
        <f t="shared" si="8"/>
        <v>7</v>
      </c>
      <c r="L43" s="25">
        <f t="shared" si="6"/>
        <v>0</v>
      </c>
      <c r="M43" s="25">
        <f t="shared" si="7"/>
        <v>3</v>
      </c>
      <c r="Q43" s="25"/>
    </row>
    <row r="44" spans="1:17" ht="15.75" thickBot="1" x14ac:dyDescent="0.3">
      <c r="A44" s="2" t="s">
        <v>14</v>
      </c>
      <c r="B44">
        <v>29</v>
      </c>
      <c r="C44">
        <v>3</v>
      </c>
      <c r="D44">
        <v>3</v>
      </c>
      <c r="E44">
        <v>1</v>
      </c>
      <c r="F44">
        <v>0</v>
      </c>
      <c r="G44">
        <v>0</v>
      </c>
      <c r="H44">
        <v>2</v>
      </c>
      <c r="I44">
        <v>0</v>
      </c>
      <c r="J44">
        <v>2</v>
      </c>
      <c r="K44" s="25">
        <f>+B44+E44+H44</f>
        <v>32</v>
      </c>
      <c r="L44" s="25">
        <f t="shared" si="6"/>
        <v>3</v>
      </c>
      <c r="M44" s="25">
        <f t="shared" si="7"/>
        <v>5</v>
      </c>
      <c r="Q44" s="25"/>
    </row>
    <row r="45" spans="1:17" ht="15.75" thickBot="1" x14ac:dyDescent="0.3">
      <c r="A45" s="2" t="s">
        <v>15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 s="25">
        <f t="shared" ref="K45:K48" si="9">+B45+E45+H45</f>
        <v>0</v>
      </c>
      <c r="L45" s="25">
        <f t="shared" si="6"/>
        <v>0</v>
      </c>
      <c r="M45" s="25">
        <f t="shared" si="7"/>
        <v>0</v>
      </c>
      <c r="Q45" s="25"/>
    </row>
    <row r="46" spans="1:17" ht="15.75" thickBot="1" x14ac:dyDescent="0.3">
      <c r="A46" s="2" t="s">
        <v>16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 s="25">
        <f t="shared" si="9"/>
        <v>0</v>
      </c>
      <c r="L46" s="25">
        <f t="shared" si="6"/>
        <v>0</v>
      </c>
      <c r="M46" s="25">
        <f t="shared" si="7"/>
        <v>0</v>
      </c>
      <c r="Q46" s="25"/>
    </row>
    <row r="47" spans="1:17" ht="15.75" thickBot="1" x14ac:dyDescent="0.3">
      <c r="A47" s="2" t="s">
        <v>17</v>
      </c>
      <c r="B47">
        <v>6</v>
      </c>
      <c r="C47">
        <v>0</v>
      </c>
      <c r="D47">
        <v>0</v>
      </c>
      <c r="E47">
        <v>0</v>
      </c>
      <c r="F47">
        <v>0</v>
      </c>
      <c r="G47">
        <v>0</v>
      </c>
      <c r="H47">
        <v>2</v>
      </c>
      <c r="I47">
        <v>0</v>
      </c>
      <c r="J47">
        <v>0</v>
      </c>
      <c r="K47" s="25">
        <f t="shared" si="9"/>
        <v>8</v>
      </c>
      <c r="L47" s="25">
        <f t="shared" si="6"/>
        <v>0</v>
      </c>
      <c r="M47" s="25">
        <f t="shared" si="7"/>
        <v>0</v>
      </c>
      <c r="Q47" s="25"/>
    </row>
    <row r="48" spans="1:17" ht="15.75" thickBot="1" x14ac:dyDescent="0.3">
      <c r="A48" s="2" t="s">
        <v>18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 s="25">
        <f t="shared" si="9"/>
        <v>0</v>
      </c>
      <c r="L48" s="25">
        <f t="shared" si="6"/>
        <v>0</v>
      </c>
      <c r="M48" s="25">
        <f t="shared" si="7"/>
        <v>0</v>
      </c>
      <c r="Q48" s="25"/>
    </row>
    <row r="49" spans="1:17" ht="15.75" thickBot="1" x14ac:dyDescent="0.3">
      <c r="A49" s="3" t="s">
        <v>23</v>
      </c>
      <c r="B49" s="6">
        <v>174</v>
      </c>
      <c r="C49" s="6">
        <v>12</v>
      </c>
      <c r="D49" s="6">
        <v>13</v>
      </c>
      <c r="E49" s="6">
        <v>10</v>
      </c>
      <c r="F49" s="6">
        <v>1</v>
      </c>
      <c r="G49" s="6">
        <v>4</v>
      </c>
      <c r="H49" s="6">
        <v>25</v>
      </c>
      <c r="I49" s="6">
        <v>2</v>
      </c>
      <c r="J49" s="6">
        <v>8</v>
      </c>
      <c r="K49" s="6">
        <f>SUM(K32:K48)</f>
        <v>209</v>
      </c>
      <c r="L49" s="6">
        <f t="shared" ref="L49" si="10">SUM(L32:L48)</f>
        <v>15</v>
      </c>
      <c r="M49" s="6">
        <f t="shared" ref="M49" si="11">SUM(M32:M48)</f>
        <v>25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37" t="s">
        <v>2</v>
      </c>
      <c r="B52" s="34" t="s">
        <v>33</v>
      </c>
      <c r="C52" s="35"/>
      <c r="D52" s="35"/>
      <c r="E52" s="36"/>
      <c r="F52" s="36"/>
      <c r="G52" s="36"/>
      <c r="H52" s="36"/>
      <c r="I52" s="36"/>
      <c r="J52" s="36"/>
      <c r="K52" s="36"/>
      <c r="L52" s="36"/>
      <c r="M52" s="36"/>
    </row>
    <row r="53" spans="1:17" ht="24.75" customHeight="1" x14ac:dyDescent="0.25">
      <c r="A53" s="36"/>
      <c r="B53" s="37" t="s">
        <v>30</v>
      </c>
      <c r="C53" s="38"/>
      <c r="D53" s="38"/>
      <c r="E53" s="37" t="s">
        <v>31</v>
      </c>
      <c r="F53" s="38"/>
      <c r="G53" s="38"/>
      <c r="H53" s="37" t="s">
        <v>32</v>
      </c>
      <c r="I53" s="38"/>
      <c r="J53" s="38"/>
      <c r="K53" s="37" t="s">
        <v>2</v>
      </c>
      <c r="L53" s="38"/>
      <c r="M53" s="38"/>
    </row>
    <row r="54" spans="1:17" ht="51" x14ac:dyDescent="0.25">
      <c r="A54" s="36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+B8+B32</f>
        <v>386</v>
      </c>
      <c r="C55" s="25">
        <f t="shared" ref="C55:M55" si="12">+C8+C32</f>
        <v>15</v>
      </c>
      <c r="D55" s="25">
        <f t="shared" si="12"/>
        <v>35</v>
      </c>
      <c r="E55" s="25">
        <f t="shared" si="12"/>
        <v>19</v>
      </c>
      <c r="F55" s="25">
        <f t="shared" si="12"/>
        <v>1</v>
      </c>
      <c r="G55" s="25">
        <f t="shared" si="12"/>
        <v>2</v>
      </c>
      <c r="H55" s="25">
        <f t="shared" si="12"/>
        <v>53</v>
      </c>
      <c r="I55" s="25">
        <f t="shared" si="12"/>
        <v>3</v>
      </c>
      <c r="J55" s="25">
        <f t="shared" si="12"/>
        <v>3</v>
      </c>
      <c r="K55" s="25">
        <f t="shared" si="12"/>
        <v>458</v>
      </c>
      <c r="L55" s="25">
        <f t="shared" si="12"/>
        <v>19</v>
      </c>
      <c r="M55" s="25">
        <f t="shared" si="12"/>
        <v>40</v>
      </c>
    </row>
    <row r="56" spans="1:17" ht="15.75" thickBot="1" x14ac:dyDescent="0.3">
      <c r="A56" s="2" t="s">
        <v>4</v>
      </c>
      <c r="B56" s="25">
        <f t="shared" ref="B56:M56" si="13">+B9+B33</f>
        <v>99</v>
      </c>
      <c r="C56" s="25">
        <f t="shared" si="13"/>
        <v>12</v>
      </c>
      <c r="D56" s="25">
        <f t="shared" si="13"/>
        <v>2</v>
      </c>
      <c r="E56" s="25">
        <f t="shared" si="13"/>
        <v>1</v>
      </c>
      <c r="F56" s="25">
        <f t="shared" si="13"/>
        <v>0</v>
      </c>
      <c r="G56" s="25">
        <f t="shared" si="13"/>
        <v>0</v>
      </c>
      <c r="H56" s="25">
        <f t="shared" si="13"/>
        <v>13</v>
      </c>
      <c r="I56" s="25">
        <f t="shared" si="13"/>
        <v>0</v>
      </c>
      <c r="J56" s="25">
        <f t="shared" si="13"/>
        <v>6</v>
      </c>
      <c r="K56" s="25">
        <f t="shared" si="13"/>
        <v>113</v>
      </c>
      <c r="L56" s="25">
        <f t="shared" si="13"/>
        <v>12</v>
      </c>
      <c r="M56" s="25">
        <f t="shared" si="13"/>
        <v>8</v>
      </c>
    </row>
    <row r="57" spans="1:17" ht="15.75" thickBot="1" x14ac:dyDescent="0.3">
      <c r="A57" s="2" t="s">
        <v>5</v>
      </c>
      <c r="B57" s="25">
        <f t="shared" ref="B57:M57" si="14">+B10+B34</f>
        <v>25</v>
      </c>
      <c r="C57" s="25">
        <f t="shared" si="14"/>
        <v>0</v>
      </c>
      <c r="D57" s="25">
        <f t="shared" si="14"/>
        <v>2</v>
      </c>
      <c r="E57" s="25">
        <f t="shared" si="14"/>
        <v>0</v>
      </c>
      <c r="F57" s="25">
        <f t="shared" si="14"/>
        <v>0</v>
      </c>
      <c r="G57" s="25">
        <f t="shared" si="14"/>
        <v>0</v>
      </c>
      <c r="H57" s="25">
        <f t="shared" si="14"/>
        <v>3</v>
      </c>
      <c r="I57" s="25">
        <f t="shared" si="14"/>
        <v>0</v>
      </c>
      <c r="J57" s="25">
        <f t="shared" si="14"/>
        <v>1</v>
      </c>
      <c r="K57" s="25">
        <f t="shared" si="14"/>
        <v>28</v>
      </c>
      <c r="L57" s="25">
        <f t="shared" si="14"/>
        <v>0</v>
      </c>
      <c r="M57" s="25">
        <f t="shared" si="14"/>
        <v>3</v>
      </c>
    </row>
    <row r="58" spans="1:17" ht="15.75" thickBot="1" x14ac:dyDescent="0.3">
      <c r="A58" s="2" t="s">
        <v>6</v>
      </c>
      <c r="B58" s="25">
        <f t="shared" ref="B58:M58" si="15">+B11+B35</f>
        <v>152</v>
      </c>
      <c r="C58" s="25">
        <f t="shared" si="15"/>
        <v>20</v>
      </c>
      <c r="D58" s="25">
        <f t="shared" si="15"/>
        <v>14</v>
      </c>
      <c r="E58" s="25">
        <f t="shared" si="15"/>
        <v>8</v>
      </c>
      <c r="F58" s="25">
        <f t="shared" si="15"/>
        <v>1</v>
      </c>
      <c r="G58" s="25">
        <f t="shared" si="15"/>
        <v>0</v>
      </c>
      <c r="H58" s="25">
        <f t="shared" si="15"/>
        <v>3</v>
      </c>
      <c r="I58" s="25">
        <f t="shared" si="15"/>
        <v>0</v>
      </c>
      <c r="J58" s="25">
        <f t="shared" si="15"/>
        <v>1</v>
      </c>
      <c r="K58" s="25">
        <f t="shared" si="15"/>
        <v>163</v>
      </c>
      <c r="L58" s="25">
        <f t="shared" si="15"/>
        <v>21</v>
      </c>
      <c r="M58" s="25">
        <f t="shared" si="15"/>
        <v>15</v>
      </c>
    </row>
    <row r="59" spans="1:17" ht="15.75" thickBot="1" x14ac:dyDescent="0.3">
      <c r="A59" s="2" t="s">
        <v>7</v>
      </c>
      <c r="B59" s="25">
        <f t="shared" ref="B59:M59" si="16">+B12+B36</f>
        <v>162</v>
      </c>
      <c r="C59" s="25">
        <f t="shared" si="16"/>
        <v>9</v>
      </c>
      <c r="D59" s="25">
        <f t="shared" si="16"/>
        <v>8</v>
      </c>
      <c r="E59" s="25">
        <f t="shared" si="16"/>
        <v>19</v>
      </c>
      <c r="F59" s="25">
        <f t="shared" si="16"/>
        <v>1</v>
      </c>
      <c r="G59" s="25">
        <f t="shared" si="16"/>
        <v>3</v>
      </c>
      <c r="H59" s="25">
        <f t="shared" si="16"/>
        <v>24</v>
      </c>
      <c r="I59" s="25">
        <f t="shared" si="16"/>
        <v>3</v>
      </c>
      <c r="J59" s="25">
        <f t="shared" si="16"/>
        <v>0</v>
      </c>
      <c r="K59" s="25">
        <f t="shared" si="16"/>
        <v>205</v>
      </c>
      <c r="L59" s="25">
        <f t="shared" si="16"/>
        <v>13</v>
      </c>
      <c r="M59" s="25">
        <f t="shared" si="16"/>
        <v>11</v>
      </c>
    </row>
    <row r="60" spans="1:17" ht="15.75" thickBot="1" x14ac:dyDescent="0.3">
      <c r="A60" s="2" t="s">
        <v>8</v>
      </c>
      <c r="B60" s="25">
        <f t="shared" ref="B60:M60" si="17">+B13+B37</f>
        <v>19</v>
      </c>
      <c r="C60" s="25">
        <f t="shared" si="17"/>
        <v>3</v>
      </c>
      <c r="D60" s="25">
        <f t="shared" si="17"/>
        <v>1</v>
      </c>
      <c r="E60" s="25">
        <f t="shared" si="17"/>
        <v>1</v>
      </c>
      <c r="F60" s="25">
        <f t="shared" si="17"/>
        <v>0</v>
      </c>
      <c r="G60" s="25">
        <f t="shared" si="17"/>
        <v>0</v>
      </c>
      <c r="H60" s="25">
        <f t="shared" si="17"/>
        <v>6</v>
      </c>
      <c r="I60" s="25">
        <f t="shared" si="17"/>
        <v>0</v>
      </c>
      <c r="J60" s="25">
        <f t="shared" si="17"/>
        <v>0</v>
      </c>
      <c r="K60" s="25">
        <f t="shared" si="17"/>
        <v>26</v>
      </c>
      <c r="L60" s="25">
        <f t="shared" si="17"/>
        <v>3</v>
      </c>
      <c r="M60" s="25">
        <f t="shared" si="17"/>
        <v>1</v>
      </c>
    </row>
    <row r="61" spans="1:17" ht="15.75" thickBot="1" x14ac:dyDescent="0.3">
      <c r="A61" s="2" t="s">
        <v>9</v>
      </c>
      <c r="B61" s="25">
        <f t="shared" ref="B61:M61" si="18">+B14+B38</f>
        <v>64</v>
      </c>
      <c r="C61" s="25">
        <f t="shared" si="18"/>
        <v>3</v>
      </c>
      <c r="D61" s="25">
        <f t="shared" si="18"/>
        <v>8</v>
      </c>
      <c r="E61" s="25">
        <f t="shared" si="18"/>
        <v>3</v>
      </c>
      <c r="F61" s="25">
        <f t="shared" si="18"/>
        <v>0</v>
      </c>
      <c r="G61" s="25">
        <f t="shared" si="18"/>
        <v>0</v>
      </c>
      <c r="H61" s="25">
        <f t="shared" si="18"/>
        <v>3</v>
      </c>
      <c r="I61" s="25">
        <f t="shared" si="18"/>
        <v>2</v>
      </c>
      <c r="J61" s="25">
        <f t="shared" si="18"/>
        <v>2</v>
      </c>
      <c r="K61" s="25">
        <f t="shared" si="18"/>
        <v>70</v>
      </c>
      <c r="L61" s="25">
        <f t="shared" si="18"/>
        <v>5</v>
      </c>
      <c r="M61" s="25">
        <f t="shared" si="18"/>
        <v>10</v>
      </c>
    </row>
    <row r="62" spans="1:17" ht="15.75" thickBot="1" x14ac:dyDescent="0.3">
      <c r="A62" s="2" t="s">
        <v>10</v>
      </c>
      <c r="B62" s="25">
        <f t="shared" ref="B62:M62" si="19">+B15+B39</f>
        <v>89</v>
      </c>
      <c r="C62" s="25">
        <f t="shared" si="19"/>
        <v>7</v>
      </c>
      <c r="D62" s="25">
        <f t="shared" si="19"/>
        <v>8</v>
      </c>
      <c r="E62" s="25">
        <f t="shared" si="19"/>
        <v>4</v>
      </c>
      <c r="F62" s="25">
        <f t="shared" si="19"/>
        <v>0</v>
      </c>
      <c r="G62" s="25">
        <f t="shared" si="19"/>
        <v>0</v>
      </c>
      <c r="H62" s="25">
        <f t="shared" si="19"/>
        <v>9</v>
      </c>
      <c r="I62" s="25">
        <f t="shared" si="19"/>
        <v>0</v>
      </c>
      <c r="J62" s="25">
        <f t="shared" si="19"/>
        <v>1</v>
      </c>
      <c r="K62" s="25">
        <f t="shared" si="19"/>
        <v>102</v>
      </c>
      <c r="L62" s="25">
        <f t="shared" si="19"/>
        <v>7</v>
      </c>
      <c r="M62" s="25">
        <f t="shared" si="19"/>
        <v>9</v>
      </c>
    </row>
    <row r="63" spans="1:17" ht="15.75" thickBot="1" x14ac:dyDescent="0.3">
      <c r="A63" s="2" t="s">
        <v>11</v>
      </c>
      <c r="B63" s="25">
        <f t="shared" ref="B63:M63" si="20">+B16+B40</f>
        <v>917</v>
      </c>
      <c r="C63" s="25">
        <f t="shared" si="20"/>
        <v>49</v>
      </c>
      <c r="D63" s="25">
        <f t="shared" si="20"/>
        <v>52</v>
      </c>
      <c r="E63" s="25">
        <f t="shared" si="20"/>
        <v>114</v>
      </c>
      <c r="F63" s="25">
        <f t="shared" si="20"/>
        <v>4</v>
      </c>
      <c r="G63" s="25">
        <f t="shared" si="20"/>
        <v>8</v>
      </c>
      <c r="H63" s="25">
        <f t="shared" si="20"/>
        <v>286</v>
      </c>
      <c r="I63" s="25">
        <f t="shared" si="20"/>
        <v>19</v>
      </c>
      <c r="J63" s="25">
        <f t="shared" si="20"/>
        <v>26</v>
      </c>
      <c r="K63" s="25">
        <f t="shared" si="20"/>
        <v>1317</v>
      </c>
      <c r="L63" s="25">
        <f t="shared" si="20"/>
        <v>72</v>
      </c>
      <c r="M63" s="25">
        <f t="shared" si="20"/>
        <v>86</v>
      </c>
    </row>
    <row r="64" spans="1:17" ht="15.75" thickBot="1" x14ac:dyDescent="0.3">
      <c r="A64" s="2" t="s">
        <v>24</v>
      </c>
      <c r="B64" s="25">
        <f t="shared" ref="B64:M64" si="21">+B17+B41</f>
        <v>385</v>
      </c>
      <c r="C64" s="25">
        <f t="shared" si="21"/>
        <v>25</v>
      </c>
      <c r="D64" s="25">
        <f t="shared" si="21"/>
        <v>33</v>
      </c>
      <c r="E64" s="25">
        <f t="shared" si="21"/>
        <v>11</v>
      </c>
      <c r="F64" s="25">
        <f t="shared" si="21"/>
        <v>0</v>
      </c>
      <c r="G64" s="25">
        <f t="shared" si="21"/>
        <v>2</v>
      </c>
      <c r="H64" s="25">
        <f t="shared" si="21"/>
        <v>53</v>
      </c>
      <c r="I64" s="25">
        <f t="shared" si="21"/>
        <v>0</v>
      </c>
      <c r="J64" s="25">
        <f t="shared" si="21"/>
        <v>8</v>
      </c>
      <c r="K64" s="25">
        <f t="shared" si="21"/>
        <v>449</v>
      </c>
      <c r="L64" s="25">
        <f t="shared" si="21"/>
        <v>25</v>
      </c>
      <c r="M64" s="25">
        <f t="shared" si="21"/>
        <v>43</v>
      </c>
    </row>
    <row r="65" spans="1:13" ht="15.75" thickBot="1" x14ac:dyDescent="0.3">
      <c r="A65" s="2" t="s">
        <v>12</v>
      </c>
      <c r="B65" s="25">
        <f t="shared" ref="B65:M65" si="22">+B18+B42</f>
        <v>30</v>
      </c>
      <c r="C65" s="25">
        <f t="shared" si="22"/>
        <v>0</v>
      </c>
      <c r="D65" s="25">
        <f t="shared" si="22"/>
        <v>1</v>
      </c>
      <c r="E65" s="25">
        <f t="shared" si="22"/>
        <v>0</v>
      </c>
      <c r="F65" s="25">
        <f t="shared" si="22"/>
        <v>0</v>
      </c>
      <c r="G65" s="25">
        <f t="shared" si="22"/>
        <v>0</v>
      </c>
      <c r="H65" s="25">
        <f t="shared" si="22"/>
        <v>0</v>
      </c>
      <c r="I65" s="25">
        <f t="shared" si="22"/>
        <v>0</v>
      </c>
      <c r="J65" s="25">
        <f t="shared" si="22"/>
        <v>0</v>
      </c>
      <c r="K65" s="25">
        <f t="shared" si="22"/>
        <v>30</v>
      </c>
      <c r="L65" s="25">
        <f t="shared" si="22"/>
        <v>0</v>
      </c>
      <c r="M65" s="25">
        <f t="shared" si="22"/>
        <v>1</v>
      </c>
    </row>
    <row r="66" spans="1:13" ht="15.75" thickBot="1" x14ac:dyDescent="0.3">
      <c r="A66" s="2" t="s">
        <v>13</v>
      </c>
      <c r="B66" s="25">
        <f t="shared" ref="B66:M66" si="23">+B19+B43</f>
        <v>105</v>
      </c>
      <c r="C66" s="25">
        <f t="shared" si="23"/>
        <v>4</v>
      </c>
      <c r="D66" s="25">
        <f t="shared" si="23"/>
        <v>5</v>
      </c>
      <c r="E66" s="25">
        <f t="shared" si="23"/>
        <v>5</v>
      </c>
      <c r="F66" s="25">
        <f t="shared" si="23"/>
        <v>1</v>
      </c>
      <c r="G66" s="25">
        <f t="shared" si="23"/>
        <v>2</v>
      </c>
      <c r="H66" s="25">
        <f t="shared" si="23"/>
        <v>2</v>
      </c>
      <c r="I66" s="25">
        <f t="shared" si="23"/>
        <v>0</v>
      </c>
      <c r="J66" s="25">
        <f t="shared" si="23"/>
        <v>2</v>
      </c>
      <c r="K66" s="25">
        <f t="shared" si="23"/>
        <v>112</v>
      </c>
      <c r="L66" s="25">
        <f t="shared" si="23"/>
        <v>5</v>
      </c>
      <c r="M66" s="25">
        <f t="shared" si="23"/>
        <v>9</v>
      </c>
    </row>
    <row r="67" spans="1:13" ht="15.75" thickBot="1" x14ac:dyDescent="0.3">
      <c r="A67" s="2" t="s">
        <v>14</v>
      </c>
      <c r="B67" s="25">
        <f t="shared" ref="B67:M67" si="24">+B20+B44</f>
        <v>468</v>
      </c>
      <c r="C67" s="25">
        <f t="shared" si="24"/>
        <v>23</v>
      </c>
      <c r="D67" s="25">
        <f t="shared" si="24"/>
        <v>25</v>
      </c>
      <c r="E67" s="25">
        <f t="shared" si="24"/>
        <v>28</v>
      </c>
      <c r="F67" s="25">
        <f t="shared" si="24"/>
        <v>7</v>
      </c>
      <c r="G67" s="25">
        <f t="shared" si="24"/>
        <v>5</v>
      </c>
      <c r="H67" s="25">
        <f t="shared" si="24"/>
        <v>52</v>
      </c>
      <c r="I67" s="25">
        <f t="shared" si="24"/>
        <v>0</v>
      </c>
      <c r="J67" s="25">
        <f t="shared" si="24"/>
        <v>11</v>
      </c>
      <c r="K67" s="25">
        <f t="shared" si="24"/>
        <v>548</v>
      </c>
      <c r="L67" s="25">
        <f t="shared" si="24"/>
        <v>30</v>
      </c>
      <c r="M67" s="25">
        <f t="shared" si="24"/>
        <v>41</v>
      </c>
    </row>
    <row r="68" spans="1:13" ht="15.75" thickBot="1" x14ac:dyDescent="0.3">
      <c r="A68" s="2" t="s">
        <v>15</v>
      </c>
      <c r="B68" s="25">
        <f t="shared" ref="B68:M68" si="25">+B21+B45</f>
        <v>43</v>
      </c>
      <c r="C68" s="25">
        <f t="shared" si="25"/>
        <v>4</v>
      </c>
      <c r="D68" s="25">
        <f t="shared" si="25"/>
        <v>3</v>
      </c>
      <c r="E68" s="25">
        <f t="shared" si="25"/>
        <v>0</v>
      </c>
      <c r="F68" s="25">
        <f t="shared" si="25"/>
        <v>2</v>
      </c>
      <c r="G68" s="25">
        <f t="shared" si="25"/>
        <v>0</v>
      </c>
      <c r="H68" s="25">
        <f t="shared" si="25"/>
        <v>8</v>
      </c>
      <c r="I68" s="25">
        <f t="shared" si="25"/>
        <v>0</v>
      </c>
      <c r="J68" s="25">
        <f t="shared" si="25"/>
        <v>0</v>
      </c>
      <c r="K68" s="25">
        <f t="shared" si="25"/>
        <v>51</v>
      </c>
      <c r="L68" s="25">
        <f t="shared" si="25"/>
        <v>6</v>
      </c>
      <c r="M68" s="25">
        <f t="shared" si="25"/>
        <v>3</v>
      </c>
    </row>
    <row r="69" spans="1:13" ht="15.75" thickBot="1" x14ac:dyDescent="0.3">
      <c r="A69" s="2" t="s">
        <v>16</v>
      </c>
      <c r="B69" s="25">
        <f t="shared" ref="B69:M69" si="26">+B22+B46</f>
        <v>22</v>
      </c>
      <c r="C69" s="25">
        <f t="shared" si="26"/>
        <v>1</v>
      </c>
      <c r="D69" s="25">
        <f t="shared" si="26"/>
        <v>1</v>
      </c>
      <c r="E69" s="25">
        <f t="shared" si="26"/>
        <v>12</v>
      </c>
      <c r="F69" s="25">
        <f t="shared" si="26"/>
        <v>0</v>
      </c>
      <c r="G69" s="25">
        <f t="shared" si="26"/>
        <v>0</v>
      </c>
      <c r="H69" s="25">
        <f t="shared" si="26"/>
        <v>6</v>
      </c>
      <c r="I69" s="25">
        <f t="shared" si="26"/>
        <v>0</v>
      </c>
      <c r="J69" s="25">
        <f t="shared" si="26"/>
        <v>2</v>
      </c>
      <c r="K69" s="25">
        <f t="shared" si="26"/>
        <v>40</v>
      </c>
      <c r="L69" s="25">
        <f t="shared" si="26"/>
        <v>1</v>
      </c>
      <c r="M69" s="25">
        <f t="shared" si="26"/>
        <v>3</v>
      </c>
    </row>
    <row r="70" spans="1:13" ht="15.75" thickBot="1" x14ac:dyDescent="0.3">
      <c r="A70" s="2" t="s">
        <v>17</v>
      </c>
      <c r="B70" s="25">
        <f t="shared" ref="B70:M70" si="27">+B23+B47</f>
        <v>118</v>
      </c>
      <c r="C70" s="25">
        <f t="shared" si="27"/>
        <v>12</v>
      </c>
      <c r="D70" s="25">
        <f t="shared" si="27"/>
        <v>2</v>
      </c>
      <c r="E70" s="25">
        <f t="shared" si="27"/>
        <v>10</v>
      </c>
      <c r="F70" s="25">
        <f t="shared" si="27"/>
        <v>1</v>
      </c>
      <c r="G70" s="25">
        <f t="shared" si="27"/>
        <v>0</v>
      </c>
      <c r="H70" s="25">
        <f t="shared" si="27"/>
        <v>12</v>
      </c>
      <c r="I70" s="25">
        <f t="shared" si="27"/>
        <v>0</v>
      </c>
      <c r="J70" s="25">
        <f t="shared" si="27"/>
        <v>2</v>
      </c>
      <c r="K70" s="25">
        <f t="shared" si="27"/>
        <v>140</v>
      </c>
      <c r="L70" s="25">
        <f t="shared" si="27"/>
        <v>13</v>
      </c>
      <c r="M70" s="25">
        <f t="shared" si="27"/>
        <v>4</v>
      </c>
    </row>
    <row r="71" spans="1:13" ht="15.75" thickBot="1" x14ac:dyDescent="0.3">
      <c r="A71" s="2" t="s">
        <v>18</v>
      </c>
      <c r="B71" s="25">
        <f t="shared" ref="B71:M71" si="28">+B24+B48</f>
        <v>4</v>
      </c>
      <c r="C71" s="25">
        <f t="shared" si="28"/>
        <v>0</v>
      </c>
      <c r="D71" s="25">
        <f t="shared" si="28"/>
        <v>0</v>
      </c>
      <c r="E71" s="25">
        <f t="shared" si="28"/>
        <v>0</v>
      </c>
      <c r="F71" s="25">
        <f t="shared" si="28"/>
        <v>0</v>
      </c>
      <c r="G71" s="25">
        <f t="shared" si="28"/>
        <v>0</v>
      </c>
      <c r="H71" s="25">
        <f t="shared" si="28"/>
        <v>0</v>
      </c>
      <c r="I71" s="25">
        <f t="shared" si="28"/>
        <v>0</v>
      </c>
      <c r="J71" s="25">
        <f t="shared" si="28"/>
        <v>0</v>
      </c>
      <c r="K71" s="25">
        <f t="shared" si="28"/>
        <v>4</v>
      </c>
      <c r="L71" s="25">
        <f t="shared" si="28"/>
        <v>0</v>
      </c>
      <c r="M71" s="25">
        <f t="shared" si="28"/>
        <v>0</v>
      </c>
    </row>
    <row r="72" spans="1:13" ht="15.75" thickBot="1" x14ac:dyDescent="0.3">
      <c r="A72" s="3" t="s">
        <v>23</v>
      </c>
      <c r="B72" s="6">
        <f>SUM(B55:B71)</f>
        <v>3088</v>
      </c>
      <c r="C72" s="6">
        <f t="shared" ref="C72:M72" si="29">SUM(C55:C71)</f>
        <v>187</v>
      </c>
      <c r="D72" s="6">
        <f t="shared" si="29"/>
        <v>200</v>
      </c>
      <c r="E72" s="6">
        <f t="shared" si="29"/>
        <v>235</v>
      </c>
      <c r="F72" s="6">
        <f t="shared" si="29"/>
        <v>18</v>
      </c>
      <c r="G72" s="6">
        <f t="shared" si="29"/>
        <v>22</v>
      </c>
      <c r="H72" s="6">
        <f t="shared" si="29"/>
        <v>533</v>
      </c>
      <c r="I72" s="6">
        <f t="shared" si="29"/>
        <v>27</v>
      </c>
      <c r="J72" s="6">
        <f t="shared" si="29"/>
        <v>65</v>
      </c>
      <c r="K72" s="6">
        <f t="shared" si="29"/>
        <v>3856</v>
      </c>
      <c r="L72" s="6">
        <f t="shared" si="29"/>
        <v>232</v>
      </c>
      <c r="M72" s="6">
        <f t="shared" si="29"/>
        <v>287</v>
      </c>
    </row>
    <row r="75" spans="1:13" x14ac:dyDescent="0.25">
      <c r="D75" s="25"/>
      <c r="L75" s="25"/>
    </row>
  </sheetData>
  <mergeCells count="18">
    <mergeCell ref="A52:A54"/>
    <mergeCell ref="B52:M52"/>
    <mergeCell ref="B53:D53"/>
    <mergeCell ref="E53:G53"/>
    <mergeCell ref="H53:J53"/>
    <mergeCell ref="K53:M53"/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A4" sqref="A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7" t="s">
        <v>34</v>
      </c>
      <c r="B5" s="34" t="s">
        <v>33</v>
      </c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</row>
    <row r="6" spans="1:13" ht="24.75" customHeight="1" x14ac:dyDescent="0.25">
      <c r="A6" s="36"/>
      <c r="B6" s="37" t="s">
        <v>30</v>
      </c>
      <c r="C6" s="38"/>
      <c r="D6" s="38"/>
      <c r="E6" s="37" t="s">
        <v>31</v>
      </c>
      <c r="F6" s="38"/>
      <c r="G6" s="38"/>
      <c r="H6" s="37" t="s">
        <v>32</v>
      </c>
      <c r="I6" s="38"/>
      <c r="J6" s="38"/>
      <c r="K6" s="37" t="s">
        <v>2</v>
      </c>
      <c r="L6" s="38"/>
      <c r="M6" s="38"/>
    </row>
    <row r="7" spans="1:13" ht="51" x14ac:dyDescent="0.25">
      <c r="A7" s="36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0.88725490196078427</v>
      </c>
      <c r="C8" s="23">
        <f>IF(('Sentencias TSJ'!$B8+'Sentencias TSJ'!$C8+'Sentencias TSJ'!$D8)=0,"-",'Sentencias TSJ'!C8/('Sentencias TSJ'!$B8+'Sentencias TSJ'!$C8+'Sentencias TSJ'!$D8))</f>
        <v>3.6764705882352942E-2</v>
      </c>
      <c r="D8" s="23">
        <f>IF(('Sentencias TSJ'!$B8+'Sentencias TSJ'!$C8+'Sentencias TSJ'!$D8)=0,"-",'Sentencias TSJ'!D8/('Sentencias TSJ'!$B8+'Sentencias TSJ'!$C8+'Sentencias TSJ'!$D8))</f>
        <v>7.5980392156862739E-2</v>
      </c>
      <c r="E8" s="23">
        <f>IF(('Sentencias TSJ'!$E8+'Sentencias TSJ'!$F8+'Sentencias TSJ'!$G8)=0,"-",'Sentencias TSJ'!E8/('Sentencias TSJ'!$E8+'Sentencias TSJ'!$F8+'Sentencias TSJ'!$G8))</f>
        <v>0.9</v>
      </c>
      <c r="F8" s="23">
        <f>IF(('Sentencias TSJ'!$E8+'Sentencias TSJ'!$F8+'Sentencias TSJ'!$G8)=0,"-",'Sentencias TSJ'!F8/('Sentencias TSJ'!$E8+'Sentencias TSJ'!$F8+'Sentencias TSJ'!$G8))</f>
        <v>0.05</v>
      </c>
      <c r="G8" s="23">
        <f>IF(('Sentencias TSJ'!$E8+'Sentencias TSJ'!$F8+'Sentencias TSJ'!$G8)=0,"-",'Sentencias TSJ'!G8/('Sentencias TSJ'!$E8+'Sentencias TSJ'!$F8+'Sentencias TSJ'!$G8))</f>
        <v>0.05</v>
      </c>
      <c r="H8" s="23">
        <f>IF(('Sentencias TSJ'!$H8+'Sentencias TSJ'!$I8+'Sentencias TSJ'!$J8)=0,"-",'Sentencias TSJ'!H8/('Sentencias TSJ'!$H8+'Sentencias TSJ'!$I8+'Sentencias TSJ'!$J8))</f>
        <v>0.9107142857142857</v>
      </c>
      <c r="I8" s="23">
        <f>IF(('Sentencias TSJ'!$H8+'Sentencias TSJ'!$I8+'Sentencias TSJ'!$J8)=0,"-",'Sentencias TSJ'!I8/('Sentencias TSJ'!$H8+'Sentencias TSJ'!$I8+'Sentencias TSJ'!$J8))</f>
        <v>5.3571428571428568E-2</v>
      </c>
      <c r="J8" s="23">
        <f>IF(('Sentencias TSJ'!$H8+'Sentencias TSJ'!$I8+'Sentencias TSJ'!$J8)=0,"-",'Sentencias TSJ'!J8/('Sentencias TSJ'!$H8+'Sentencias TSJ'!$I8+'Sentencias TSJ'!$J8))</f>
        <v>3.5714285714285712E-2</v>
      </c>
      <c r="K8" s="23">
        <f>IF(('Sentencias TSJ'!$K8+'Sentencias TSJ'!$L8+'Sentencias TSJ'!$M8)=0,"-",'Sentencias TSJ'!K8/('Sentencias TSJ'!$K8+'Sentencias TSJ'!$L8+'Sentencias TSJ'!$M8))</f>
        <v>0.89049586776859502</v>
      </c>
      <c r="L8" s="23">
        <f>IF(('Sentencias TSJ'!$K8+'Sentencias TSJ'!$L8+'Sentencias TSJ'!$M8)=0,"-",'Sentencias TSJ'!L8/('Sentencias TSJ'!$K8+'Sentencias TSJ'!$L8+'Sentencias TSJ'!$M8))</f>
        <v>3.9256198347107439E-2</v>
      </c>
      <c r="M8" s="23">
        <f>IF(('Sentencias TSJ'!$K8+'Sentencias TSJ'!$L8+'Sentencias TSJ'!$M8)=0,"-",'Sentencias TSJ'!M8/('Sentencias TSJ'!$K8+'Sentencias TSJ'!$L8+'Sentencias TSJ'!$M8))</f>
        <v>7.0247933884297523E-2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0.86538461538461542</v>
      </c>
      <c r="C9" s="23">
        <f>IF(('Sentencias TSJ'!$B9+'Sentencias TSJ'!$C9+'Sentencias TSJ'!$D9)=0,"-",'Sentencias TSJ'!C9/('Sentencias TSJ'!$B9+'Sentencias TSJ'!$C9+'Sentencias TSJ'!$D9))</f>
        <v>0.11538461538461539</v>
      </c>
      <c r="D9" s="23">
        <f>IF(('Sentencias TSJ'!$B9+'Sentencias TSJ'!$C9+'Sentencias TSJ'!$D9)=0,"-",'Sentencias TSJ'!D9/('Sentencias TSJ'!$B9+'Sentencias TSJ'!$C9+'Sentencias TSJ'!$D9))</f>
        <v>1.9230769230769232E-2</v>
      </c>
      <c r="E9" s="23">
        <f>IF(('Sentencias TSJ'!$E9+'Sentencias TSJ'!$F9+'Sentencias TSJ'!$G9)=0,"-",'Sentencias TSJ'!E9/('Sentencias TSJ'!$E9+'Sentencias TSJ'!$F9+'Sentencias TSJ'!$G9))</f>
        <v>1</v>
      </c>
      <c r="F9" s="23">
        <f>IF(('Sentencias TSJ'!$E9+'Sentencias TSJ'!$F9+'Sentencias TSJ'!$G9)=0,"-",'Sentencias TSJ'!F9/('Sentencias TSJ'!$E9+'Sentencias TSJ'!$F9+'Sentencias TSJ'!$G9))</f>
        <v>0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0.5714285714285714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0.42857142857142855</v>
      </c>
      <c r="K9" s="23">
        <f>IF(('Sentencias TSJ'!$K9+'Sentencias TSJ'!$L9+'Sentencias TSJ'!$M9)=0,"-",'Sentencias TSJ'!K9/('Sentencias TSJ'!$K9+'Sentencias TSJ'!$L9+'Sentencias TSJ'!$M9))</f>
        <v>0.83193277310924374</v>
      </c>
      <c r="L9" s="23">
        <f>IF(('Sentencias TSJ'!$K9+'Sentencias TSJ'!$L9+'Sentencias TSJ'!$M9)=0,"-",'Sentencias TSJ'!L9/('Sentencias TSJ'!$K9+'Sentencias TSJ'!$L9+'Sentencias TSJ'!$M9))</f>
        <v>0.10084033613445378</v>
      </c>
      <c r="M9" s="23">
        <f>IF(('Sentencias TSJ'!$K9+'Sentencias TSJ'!$L9+'Sentencias TSJ'!$M9)=0,"-",'Sentencias TSJ'!M9/('Sentencias TSJ'!$K9+'Sentencias TSJ'!$L9+'Sentencias TSJ'!$M9))</f>
        <v>6.7226890756302518E-2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0.92307692307692313</v>
      </c>
      <c r="C10" s="23">
        <f>IF(('Sentencias TSJ'!$B10+'Sentencias TSJ'!$C10+'Sentencias TSJ'!$D10)=0,"-",'Sentencias TSJ'!C10/('Sentencias TSJ'!$B10+'Sentencias TSJ'!$C10+'Sentencias TSJ'!$D10))</f>
        <v>0</v>
      </c>
      <c r="D10" s="23">
        <f>IF(('Sentencias TSJ'!$B10+'Sentencias TSJ'!$C10+'Sentencias TSJ'!$D10)=0,"-",'Sentencias TSJ'!D10/('Sentencias TSJ'!$B10+'Sentencias TSJ'!$C10+'Sentencias TSJ'!$D10))</f>
        <v>7.6923076923076927E-2</v>
      </c>
      <c r="E10" s="23" t="str">
        <f>IF(('Sentencias TSJ'!$E10+'Sentencias TSJ'!$F10+'Sentencias TSJ'!$G10)=0,"-",'Sentencias TSJ'!E10/('Sentencias TSJ'!$E10+'Sentencias TSJ'!$F10+'Sentencias TSJ'!$G10))</f>
        <v>-</v>
      </c>
      <c r="F10" s="23" t="str">
        <f>IF(('Sentencias TSJ'!$E10+'Sentencias TSJ'!$F10+'Sentencias TSJ'!$G10)=0,"-",'Sentencias TSJ'!F10/('Sentencias TSJ'!$E10+'Sentencias TSJ'!$F10+'Sentencias TSJ'!$G10))</f>
        <v>-</v>
      </c>
      <c r="G10" s="23" t="str">
        <f>IF(('Sentencias TSJ'!$E10+'Sentencias TSJ'!$F10+'Sentencias TSJ'!$G10)=0,"-",'Sentencias TSJ'!G10/('Sentencias TSJ'!$E10+'Sentencias TSJ'!$F10+'Sentencias TSJ'!$G10))</f>
        <v>-</v>
      </c>
      <c r="H10" s="23">
        <f>IF(('Sentencias TSJ'!$H10+'Sentencias TSJ'!$I10+'Sentencias TSJ'!$J10)=0,"-",'Sentencias TSJ'!H10/('Sentencias TSJ'!$H10+'Sentencias TSJ'!$I10+'Sentencias TSJ'!$J10))</f>
        <v>0.75</v>
      </c>
      <c r="I10" s="23">
        <f>IF(('Sentencias TSJ'!$H10+'Sentencias TSJ'!$I10+'Sentencias TSJ'!$J10)=0,"-",'Sentencias TSJ'!I10/('Sentencias TSJ'!$H10+'Sentencias TSJ'!$I10+'Sentencias TSJ'!$J10))</f>
        <v>0</v>
      </c>
      <c r="J10" s="23">
        <f>IF(('Sentencias TSJ'!$H10+'Sentencias TSJ'!$I10+'Sentencias TSJ'!$J10)=0,"-",'Sentencias TSJ'!J10/('Sentencias TSJ'!$H10+'Sentencias TSJ'!$I10+'Sentencias TSJ'!$J10))</f>
        <v>0.25</v>
      </c>
      <c r="K10" s="23">
        <f>IF(('Sentencias TSJ'!$K10+'Sentencias TSJ'!$L10+'Sentencias TSJ'!$M10)=0,"-",'Sentencias TSJ'!K10/('Sentencias TSJ'!$K10+'Sentencias TSJ'!$L10+'Sentencias TSJ'!$M10))</f>
        <v>0.9</v>
      </c>
      <c r="L10" s="23">
        <f>IF(('Sentencias TSJ'!$K10+'Sentencias TSJ'!$L10+'Sentencias TSJ'!$M10)=0,"-",'Sentencias TSJ'!L10/('Sentencias TSJ'!$K10+'Sentencias TSJ'!$L10+'Sentencias TSJ'!$M10))</f>
        <v>0</v>
      </c>
      <c r="M10" s="23">
        <f>IF(('Sentencias TSJ'!$K10+'Sentencias TSJ'!$L10+'Sentencias TSJ'!$M10)=0,"-",'Sentencias TSJ'!M10/('Sentencias TSJ'!$K10+'Sentencias TSJ'!$L10+'Sentencias TSJ'!$M10))</f>
        <v>0.1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0.8125</v>
      </c>
      <c r="C11" s="23">
        <f>IF(('Sentencias TSJ'!$B11+'Sentencias TSJ'!$C11+'Sentencias TSJ'!$D11)=0,"-",'Sentencias TSJ'!C11/('Sentencias TSJ'!$B11+'Sentencias TSJ'!$C11+'Sentencias TSJ'!$D11))</f>
        <v>0.10795454545454546</v>
      </c>
      <c r="D11" s="23">
        <f>IF(('Sentencias TSJ'!$B11+'Sentencias TSJ'!$C11+'Sentencias TSJ'!$D11)=0,"-",'Sentencias TSJ'!D11/('Sentencias TSJ'!$B11+'Sentencias TSJ'!$C11+'Sentencias TSJ'!$D11))</f>
        <v>7.9545454545454544E-2</v>
      </c>
      <c r="E11" s="23">
        <f>IF(('Sentencias TSJ'!$E11+'Sentencias TSJ'!$F11+'Sentencias TSJ'!$G11)=0,"-",'Sentencias TSJ'!E11/('Sentencias TSJ'!$E11+'Sentencias TSJ'!$F11+'Sentencias TSJ'!$G11))</f>
        <v>0.875</v>
      </c>
      <c r="F11" s="23">
        <f>IF(('Sentencias TSJ'!$E11+'Sentencias TSJ'!$F11+'Sentencias TSJ'!$G11)=0,"-",'Sentencias TSJ'!F11/('Sentencias TSJ'!$E11+'Sentencias TSJ'!$F11+'Sentencias TSJ'!$G11))</f>
        <v>0.125</v>
      </c>
      <c r="G11" s="23">
        <f>IF(('Sentencias TSJ'!$E11+'Sentencias TSJ'!$F11+'Sentencias TSJ'!$G11)=0,"-",'Sentencias TSJ'!G11/('Sentencias TSJ'!$E11+'Sentencias TSJ'!$F11+'Sentencias TSJ'!$G11))</f>
        <v>0</v>
      </c>
      <c r="H11" s="23">
        <f>IF(('Sentencias TSJ'!$H11+'Sentencias TSJ'!$I11+'Sentencias TSJ'!$J11)=0,"-",'Sentencias TSJ'!H11/('Sentencias TSJ'!$H11+'Sentencias TSJ'!$I11+'Sentencias TSJ'!$J11))</f>
        <v>0.66666666666666663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0.33333333333333331</v>
      </c>
      <c r="K11" s="23">
        <f>IF(('Sentencias TSJ'!$K11+'Sentencias TSJ'!$L11+'Sentencias TSJ'!$M11)=0,"-",'Sentencias TSJ'!K11/('Sentencias TSJ'!$K11+'Sentencias TSJ'!$L11+'Sentencias TSJ'!$M11))</f>
        <v>0.81283422459893051</v>
      </c>
      <c r="L11" s="23">
        <f>IF(('Sentencias TSJ'!$K11+'Sentencias TSJ'!$L11+'Sentencias TSJ'!$M11)=0,"-",'Sentencias TSJ'!L11/('Sentencias TSJ'!$K11+'Sentencias TSJ'!$L11+'Sentencias TSJ'!$M11))</f>
        <v>0.10695187165775401</v>
      </c>
      <c r="M11" s="23">
        <f>IF(('Sentencias TSJ'!$K11+'Sentencias TSJ'!$L11+'Sentencias TSJ'!$M11)=0,"-",'Sentencias TSJ'!M11/('Sentencias TSJ'!$K11+'Sentencias TSJ'!$L11+'Sentencias TSJ'!$M11))</f>
        <v>8.0213903743315509E-2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0.90532544378698221</v>
      </c>
      <c r="C12" s="23">
        <f>IF(('Sentencias TSJ'!$B12+'Sentencias TSJ'!$C12+'Sentencias TSJ'!$D12)=0,"-",'Sentencias TSJ'!C12/('Sentencias TSJ'!$B12+'Sentencias TSJ'!$C12+'Sentencias TSJ'!$D12))</f>
        <v>4.7337278106508875E-2</v>
      </c>
      <c r="D12" s="23">
        <f>IF(('Sentencias TSJ'!$B12+'Sentencias TSJ'!$C12+'Sentencias TSJ'!$D12)=0,"-",'Sentencias TSJ'!D12/('Sentencias TSJ'!$B12+'Sentencias TSJ'!$C12+'Sentencias TSJ'!$D12))</f>
        <v>4.7337278106508875E-2</v>
      </c>
      <c r="E12" s="23">
        <f>IF(('Sentencias TSJ'!$E12+'Sentencias TSJ'!$F12+'Sentencias TSJ'!$G12)=0,"-",'Sentencias TSJ'!E12/('Sentencias TSJ'!$E12+'Sentencias TSJ'!$F12+'Sentencias TSJ'!$G12))</f>
        <v>0.8571428571428571</v>
      </c>
      <c r="F12" s="23">
        <f>IF(('Sentencias TSJ'!$E12+'Sentencias TSJ'!$F12+'Sentencias TSJ'!$G12)=0,"-",'Sentencias TSJ'!F12/('Sentencias TSJ'!$E12+'Sentencias TSJ'!$F12+'Sentencias TSJ'!$G12))</f>
        <v>0</v>
      </c>
      <c r="G12" s="23">
        <f>IF(('Sentencias TSJ'!$E12+'Sentencias TSJ'!$F12+'Sentencias TSJ'!$G12)=0,"-",'Sentencias TSJ'!G12/('Sentencias TSJ'!$E12+'Sentencias TSJ'!$F12+'Sentencias TSJ'!$G12))</f>
        <v>0.14285714285714285</v>
      </c>
      <c r="H12" s="23">
        <f>IF(('Sentencias TSJ'!$H12+'Sentencias TSJ'!$I12+'Sentencias TSJ'!$J12)=0,"-",'Sentencias TSJ'!H12/('Sentencias TSJ'!$H12+'Sentencias TSJ'!$I12+'Sentencias TSJ'!$J12))</f>
        <v>0.92307692307692313</v>
      </c>
      <c r="I12" s="23">
        <f>IF(('Sentencias TSJ'!$H12+'Sentencias TSJ'!$I12+'Sentencias TSJ'!$J12)=0,"-",'Sentencias TSJ'!I12/('Sentencias TSJ'!$H12+'Sentencias TSJ'!$I12+'Sentencias TSJ'!$J12))</f>
        <v>7.6923076923076927E-2</v>
      </c>
      <c r="J12" s="23">
        <f>IF(('Sentencias TSJ'!$H12+'Sentencias TSJ'!$I12+'Sentencias TSJ'!$J12)=0,"-",'Sentencias TSJ'!J12/('Sentencias TSJ'!$H12+'Sentencias TSJ'!$I12+'Sentencias TSJ'!$J12))</f>
        <v>0</v>
      </c>
      <c r="K12" s="23">
        <f>IF(('Sentencias TSJ'!$K12+'Sentencias TSJ'!$L12+'Sentencias TSJ'!$M12)=0,"-",'Sentencias TSJ'!K12/('Sentencias TSJ'!$K12+'Sentencias TSJ'!$L12+'Sentencias TSJ'!$M12))</f>
        <v>0.90277777777777779</v>
      </c>
      <c r="L12" s="23">
        <f>IF(('Sentencias TSJ'!$K12+'Sentencias TSJ'!$L12+'Sentencias TSJ'!$M12)=0,"-",'Sentencias TSJ'!L12/('Sentencias TSJ'!$K12+'Sentencias TSJ'!$L12+'Sentencias TSJ'!$M12))</f>
        <v>4.6296296296296294E-2</v>
      </c>
      <c r="M12" s="23">
        <f>IF(('Sentencias TSJ'!$K12+'Sentencias TSJ'!$L12+'Sentencias TSJ'!$M12)=0,"-",'Sentencias TSJ'!M12/('Sentencias TSJ'!$K12+'Sentencias TSJ'!$L12+'Sentencias TSJ'!$M12))</f>
        <v>5.0925925925925923E-2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0.81818181818181823</v>
      </c>
      <c r="C13" s="23">
        <f>IF(('Sentencias TSJ'!$B13+'Sentencias TSJ'!$C13+'Sentencias TSJ'!$D13)=0,"-",'Sentencias TSJ'!C13/('Sentencias TSJ'!$B13+'Sentencias TSJ'!$C13+'Sentencias TSJ'!$D13))</f>
        <v>0.13636363636363635</v>
      </c>
      <c r="D13" s="23">
        <f>IF(('Sentencias TSJ'!$B13+'Sentencias TSJ'!$C13+'Sentencias TSJ'!$D13)=0,"-",'Sentencias TSJ'!D13/('Sentencias TSJ'!$B13+'Sentencias TSJ'!$C13+'Sentencias TSJ'!$D13))</f>
        <v>4.5454545454545456E-2</v>
      </c>
      <c r="E13" s="23">
        <f>IF(('Sentencias TSJ'!$E13+'Sentencias TSJ'!$F13+'Sentencias TSJ'!$G13)=0,"-",'Sentencias TSJ'!E13/('Sentencias TSJ'!$E13+'Sentencias TSJ'!$F13+'Sentencias TSJ'!$G13))</f>
        <v>1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</v>
      </c>
      <c r="H13" s="23">
        <f>IF(('Sentencias TSJ'!$H13+'Sentencias TSJ'!$I13+'Sentencias TSJ'!$J13)=0,"-",'Sentencias TSJ'!H13/('Sentencias TSJ'!$H13+'Sentencias TSJ'!$I13+'Sentencias TSJ'!$J13))</f>
        <v>1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</v>
      </c>
      <c r="K13" s="23">
        <f>IF(('Sentencias TSJ'!$K13+'Sentencias TSJ'!$L13+'Sentencias TSJ'!$M13)=0,"-",'Sentencias TSJ'!K13/('Sentencias TSJ'!$K13+'Sentencias TSJ'!$L13+'Sentencias TSJ'!$M13))</f>
        <v>0.86206896551724133</v>
      </c>
      <c r="L13" s="23">
        <f>IF(('Sentencias TSJ'!$K13+'Sentencias TSJ'!$L13+'Sentencias TSJ'!$M13)=0,"-",'Sentencias TSJ'!L13/('Sentencias TSJ'!$K13+'Sentencias TSJ'!$L13+'Sentencias TSJ'!$M13))</f>
        <v>0.10344827586206896</v>
      </c>
      <c r="M13" s="23">
        <f>IF(('Sentencias TSJ'!$K13+'Sentencias TSJ'!$L13+'Sentencias TSJ'!$M13)=0,"-",'Sentencias TSJ'!M13/('Sentencias TSJ'!$K13+'Sentencias TSJ'!$L13+'Sentencias TSJ'!$M13))</f>
        <v>3.4482758620689655E-2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0.86486486486486491</v>
      </c>
      <c r="C14" s="23">
        <f>IF(('Sentencias TSJ'!$B14+'Sentencias TSJ'!$C14+'Sentencias TSJ'!$D14)=0,"-",'Sentencias TSJ'!C14/('Sentencias TSJ'!$B14+'Sentencias TSJ'!$C14+'Sentencias TSJ'!$D14))</f>
        <v>4.0540540540540543E-2</v>
      </c>
      <c r="D14" s="23">
        <f>IF(('Sentencias TSJ'!$B14+'Sentencias TSJ'!$C14+'Sentencias TSJ'!$D14)=0,"-",'Sentencias TSJ'!D14/('Sentencias TSJ'!$B14+'Sentencias TSJ'!$C14+'Sentencias TSJ'!$D14))</f>
        <v>9.45945945945946E-2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0.42857142857142855</v>
      </c>
      <c r="I14" s="23">
        <f>IF(('Sentencias TSJ'!$H14+'Sentencias TSJ'!$I14+'Sentencias TSJ'!$J14)=0,"-",'Sentencias TSJ'!I14/('Sentencias TSJ'!$H14+'Sentencias TSJ'!$I14+'Sentencias TSJ'!$J14))</f>
        <v>0.2857142857142857</v>
      </c>
      <c r="J14" s="23">
        <f>IF(('Sentencias TSJ'!$H14+'Sentencias TSJ'!$I14+'Sentencias TSJ'!$J14)=0,"-",'Sentencias TSJ'!J14/('Sentencias TSJ'!$H14+'Sentencias TSJ'!$I14+'Sentencias TSJ'!$J14))</f>
        <v>0.2857142857142857</v>
      </c>
      <c r="K14" s="23">
        <f>IF(('Sentencias TSJ'!$K14+'Sentencias TSJ'!$L14+'Sentencias TSJ'!$M14)=0,"-",'Sentencias TSJ'!K14/('Sentencias TSJ'!$K14+'Sentencias TSJ'!$L14+'Sentencias TSJ'!$M14))</f>
        <v>0.83333333333333337</v>
      </c>
      <c r="L14" s="23">
        <f>IF(('Sentencias TSJ'!$K14+'Sentencias TSJ'!$L14+'Sentencias TSJ'!$M14)=0,"-",'Sentencias TSJ'!L14/('Sentencias TSJ'!$K14+'Sentencias TSJ'!$L14+'Sentencias TSJ'!$M14))</f>
        <v>5.9523809523809521E-2</v>
      </c>
      <c r="M14" s="23">
        <f>IF(('Sentencias TSJ'!$K14+'Sentencias TSJ'!$L14+'Sentencias TSJ'!$M14)=0,"-",'Sentencias TSJ'!M14/('Sentencias TSJ'!$K14+'Sentencias TSJ'!$L14+'Sentencias TSJ'!$M14))</f>
        <v>0.10714285714285714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0.85436893203883491</v>
      </c>
      <c r="C15" s="23">
        <f>IF(('Sentencias TSJ'!$B15+'Sentencias TSJ'!$C15+'Sentencias TSJ'!$D15)=0,"-",'Sentencias TSJ'!C15/('Sentencias TSJ'!$B15+'Sentencias TSJ'!$C15+'Sentencias TSJ'!$D15))</f>
        <v>6.7961165048543687E-2</v>
      </c>
      <c r="D15" s="23">
        <f>IF(('Sentencias TSJ'!$B15+'Sentencias TSJ'!$C15+'Sentencias TSJ'!$D15)=0,"-",'Sentencias TSJ'!D15/('Sentencias TSJ'!$B15+'Sentencias TSJ'!$C15+'Sentencias TSJ'!$D15))</f>
        <v>7.7669902912621352E-2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0.9</v>
      </c>
      <c r="I15" s="23">
        <f>IF(('Sentencias TSJ'!$H15+'Sentencias TSJ'!$I15+'Sentencias TSJ'!$J15)=0,"-",'Sentencias TSJ'!I15/('Sentencias TSJ'!$H15+'Sentencias TSJ'!$I15+'Sentencias TSJ'!$J15))</f>
        <v>0</v>
      </c>
      <c r="J15" s="23">
        <f>IF(('Sentencias TSJ'!$H15+'Sentencias TSJ'!$I15+'Sentencias TSJ'!$J15)=0,"-",'Sentencias TSJ'!J15/('Sentencias TSJ'!$H15+'Sentencias TSJ'!$I15+'Sentencias TSJ'!$J15))</f>
        <v>0.1</v>
      </c>
      <c r="K15" s="23">
        <f>IF(('Sentencias TSJ'!$K15+'Sentencias TSJ'!$L15+'Sentencias TSJ'!$M15)=0,"-",'Sentencias TSJ'!K15/('Sentencias TSJ'!$K15+'Sentencias TSJ'!$L15+'Sentencias TSJ'!$M15))</f>
        <v>0.86324786324786329</v>
      </c>
      <c r="L15" s="23">
        <f>IF(('Sentencias TSJ'!$K15+'Sentencias TSJ'!$L15+'Sentencias TSJ'!$M15)=0,"-",'Sentencias TSJ'!L15/('Sentencias TSJ'!$K15+'Sentencias TSJ'!$L15+'Sentencias TSJ'!$M15))</f>
        <v>5.9829059829059832E-2</v>
      </c>
      <c r="M15" s="23">
        <f>IF(('Sentencias TSJ'!$K15+'Sentencias TSJ'!$L15+'Sentencias TSJ'!$M15)=0,"-",'Sentencias TSJ'!M15/('Sentencias TSJ'!$K15+'Sentencias TSJ'!$L15+'Sentencias TSJ'!$M15))</f>
        <v>7.6923076923076927E-2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0.90231092436974791</v>
      </c>
      <c r="C16" s="23">
        <f>IF(('Sentencias TSJ'!$B16+'Sentencias TSJ'!$C16+'Sentencias TSJ'!$D16)=0,"-",'Sentencias TSJ'!C16/('Sentencias TSJ'!$B16+'Sentencias TSJ'!$C16+'Sentencias TSJ'!$D16))</f>
        <v>4.5168067226890755E-2</v>
      </c>
      <c r="D16" s="23">
        <f>IF(('Sentencias TSJ'!$B16+'Sentencias TSJ'!$C16+'Sentencias TSJ'!$D16)=0,"-",'Sentencias TSJ'!D16/('Sentencias TSJ'!$B16+'Sentencias TSJ'!$C16+'Sentencias TSJ'!$D16))</f>
        <v>5.2521008403361345E-2</v>
      </c>
      <c r="E16" s="23">
        <f>IF(('Sentencias TSJ'!$E16+'Sentencias TSJ'!$F16+'Sentencias TSJ'!$G16)=0,"-",'Sentencias TSJ'!E16/('Sentencias TSJ'!$E16+'Sentencias TSJ'!$F16+'Sentencias TSJ'!$G16))</f>
        <v>0.90833333333333333</v>
      </c>
      <c r="F16" s="23">
        <f>IF(('Sentencias TSJ'!$E16+'Sentencias TSJ'!$F16+'Sentencias TSJ'!$G16)=0,"-",'Sentencias TSJ'!F16/('Sentencias TSJ'!$E16+'Sentencias TSJ'!$F16+'Sentencias TSJ'!$G16))</f>
        <v>3.3333333333333333E-2</v>
      </c>
      <c r="G16" s="23">
        <f>IF(('Sentencias TSJ'!$E16+'Sentencias TSJ'!$F16+'Sentencias TSJ'!$G16)=0,"-",'Sentencias TSJ'!G16/('Sentencias TSJ'!$E16+'Sentencias TSJ'!$F16+'Sentencias TSJ'!$G16))</f>
        <v>5.8333333333333334E-2</v>
      </c>
      <c r="H16" s="23">
        <f>IF(('Sentencias TSJ'!$H16+'Sentencias TSJ'!$I16+'Sentencias TSJ'!$J16)=0,"-",'Sentencias TSJ'!H16/('Sentencias TSJ'!$H16+'Sentencias TSJ'!$I16+'Sentencias TSJ'!$J16))</f>
        <v>0.86984126984126986</v>
      </c>
      <c r="I16" s="23">
        <f>IF(('Sentencias TSJ'!$H16+'Sentencias TSJ'!$I16+'Sentencias TSJ'!$J16)=0,"-",'Sentencias TSJ'!I16/('Sentencias TSJ'!$H16+'Sentencias TSJ'!$I16+'Sentencias TSJ'!$J16))</f>
        <v>5.7142857142857141E-2</v>
      </c>
      <c r="J16" s="23">
        <f>IF(('Sentencias TSJ'!$H16+'Sentencias TSJ'!$I16+'Sentencias TSJ'!$J16)=0,"-",'Sentencias TSJ'!J16/('Sentencias TSJ'!$H16+'Sentencias TSJ'!$I16+'Sentencias TSJ'!$J16))</f>
        <v>7.301587301587302E-2</v>
      </c>
      <c r="K16" s="23">
        <f>IF(('Sentencias TSJ'!$K16+'Sentencias TSJ'!$L16+'Sentencias TSJ'!$M16)=0,"-",'Sentencias TSJ'!K16/('Sentencias TSJ'!$K16+'Sentencias TSJ'!$L16+'Sentencias TSJ'!$M16))</f>
        <v>0.8954578226387887</v>
      </c>
      <c r="L16" s="23">
        <f>IF(('Sentencias TSJ'!$K16+'Sentencias TSJ'!$L16+'Sentencias TSJ'!$M16)=0,"-",'Sentencias TSJ'!L16/('Sentencias TSJ'!$K16+'Sentencias TSJ'!$L16+'Sentencias TSJ'!$M16))</f>
        <v>4.686373467916366E-2</v>
      </c>
      <c r="M16" s="23">
        <f>IF(('Sentencias TSJ'!$K16+'Sentencias TSJ'!$L16+'Sentencias TSJ'!$M16)=0,"-",'Sentencias TSJ'!M16/('Sentencias TSJ'!$K16+'Sentencias TSJ'!$L16+'Sentencias TSJ'!$M16))</f>
        <v>5.7678442682047582E-2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0.86761229314420807</v>
      </c>
      <c r="C17" s="23">
        <f>IF(('Sentencias TSJ'!$B17+'Sentencias TSJ'!$C17+'Sentencias TSJ'!$D17)=0,"-",'Sentencias TSJ'!C17/('Sentencias TSJ'!$B17+'Sentencias TSJ'!$C17+'Sentencias TSJ'!$D17))</f>
        <v>5.6737588652482268E-2</v>
      </c>
      <c r="D17" s="23">
        <f>IF(('Sentencias TSJ'!$B17+'Sentencias TSJ'!$C17+'Sentencias TSJ'!$D17)=0,"-",'Sentencias TSJ'!D17/('Sentencias TSJ'!$B17+'Sentencias TSJ'!$C17+'Sentencias TSJ'!$D17))</f>
        <v>7.5650118203309691E-2</v>
      </c>
      <c r="E17" s="23">
        <f>IF(('Sentencias TSJ'!$E17+'Sentencias TSJ'!$F17+'Sentencias TSJ'!$G17)=0,"-",'Sentencias TSJ'!E17/('Sentencias TSJ'!$E17+'Sentencias TSJ'!$F17+'Sentencias TSJ'!$G17))</f>
        <v>0.90909090909090906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9.0909090909090912E-2</v>
      </c>
      <c r="H17" s="23">
        <f>IF(('Sentencias TSJ'!$H17+'Sentencias TSJ'!$I17+'Sentencias TSJ'!$J17)=0,"-",'Sentencias TSJ'!H17/('Sentencias TSJ'!$H17+'Sentencias TSJ'!$I17+'Sentencias TSJ'!$J17))</f>
        <v>0.88135593220338981</v>
      </c>
      <c r="I17" s="23">
        <f>IF(('Sentencias TSJ'!$H17+'Sentencias TSJ'!$I17+'Sentencias TSJ'!$J17)=0,"-",'Sentencias TSJ'!I17/('Sentencias TSJ'!$H17+'Sentencias TSJ'!$I17+'Sentencias TSJ'!$J17))</f>
        <v>0</v>
      </c>
      <c r="J17" s="23">
        <f>IF(('Sentencias TSJ'!$H17+'Sentencias TSJ'!$I17+'Sentencias TSJ'!$J17)=0,"-",'Sentencias TSJ'!J17/('Sentencias TSJ'!$H17+'Sentencias TSJ'!$I17+'Sentencias TSJ'!$J17))</f>
        <v>0.11864406779661017</v>
      </c>
      <c r="K17" s="23">
        <f>IF(('Sentencias TSJ'!$K17+'Sentencias TSJ'!$L17+'Sentencias TSJ'!$M17)=0,"-",'Sentencias TSJ'!K17/('Sentencias TSJ'!$K17+'Sentencias TSJ'!$L17+'Sentencias TSJ'!$M17))</f>
        <v>0.87018255578093306</v>
      </c>
      <c r="L17" s="23">
        <f>IF(('Sentencias TSJ'!$K17+'Sentencias TSJ'!$L17+'Sentencias TSJ'!$M17)=0,"-",'Sentencias TSJ'!L17/('Sentencias TSJ'!$K17+'Sentencias TSJ'!$L17+'Sentencias TSJ'!$M17))</f>
        <v>4.8681541582150101E-2</v>
      </c>
      <c r="M17" s="23">
        <f>IF(('Sentencias TSJ'!$K17+'Sentencias TSJ'!$L17+'Sentencias TSJ'!$M17)=0,"-",'Sentencias TSJ'!M17/('Sentencias TSJ'!$K17+'Sentencias TSJ'!$L17+'Sentencias TSJ'!$M17))</f>
        <v>8.1135902636916835E-2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1</v>
      </c>
      <c r="C18" s="23">
        <f>IF(('Sentencias TSJ'!$B18+'Sentencias TSJ'!$C18+'Sentencias TSJ'!$D18)=0,"-",'Sentencias TSJ'!C18/('Sentencias TSJ'!$B18+'Sentencias TSJ'!$C18+'Sentencias TSJ'!$D18))</f>
        <v>0</v>
      </c>
      <c r="D18" s="23">
        <f>IF(('Sentencias TSJ'!$B18+'Sentencias TSJ'!$C18+'Sentencias TSJ'!$D18)=0,"-",'Sentencias TSJ'!D18/('Sentencias TSJ'!$B18+'Sentencias TSJ'!$C18+'Sentencias TSJ'!$D18))</f>
        <v>0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 t="str">
        <f>IF(('Sentencias TSJ'!$H18+'Sentencias TSJ'!$I18+'Sentencias TSJ'!$J18)=0,"-",'Sentencias TSJ'!H18/('Sentencias TSJ'!$H18+'Sentencias TSJ'!$I18+'Sentencias TSJ'!$J18))</f>
        <v>-</v>
      </c>
      <c r="I18" s="23" t="str">
        <f>IF(('Sentencias TSJ'!$H18+'Sentencias TSJ'!$I18+'Sentencias TSJ'!$J18)=0,"-",'Sentencias TSJ'!I18/('Sentencias TSJ'!$H18+'Sentencias TSJ'!$I18+'Sentencias TSJ'!$J18))</f>
        <v>-</v>
      </c>
      <c r="J18" s="23" t="str">
        <f>IF(('Sentencias TSJ'!$H18+'Sentencias TSJ'!$I18+'Sentencias TSJ'!$J18)=0,"-",'Sentencias TSJ'!J18/('Sentencias TSJ'!$H18+'Sentencias TSJ'!$I18+'Sentencias TSJ'!$J18))</f>
        <v>-</v>
      </c>
      <c r="K18" s="23">
        <f>IF(('Sentencias TSJ'!$K18+'Sentencias TSJ'!$L18+'Sentencias TSJ'!$M18)=0,"-",'Sentencias TSJ'!K18/('Sentencias TSJ'!$K18+'Sentencias TSJ'!$L18+'Sentencias TSJ'!$M18))</f>
        <v>1</v>
      </c>
      <c r="L18" s="23">
        <f>IF(('Sentencias TSJ'!$K18+'Sentencias TSJ'!$L18+'Sentencias TSJ'!$M18)=0,"-",'Sentencias TSJ'!L18/('Sentencias TSJ'!$K18+'Sentencias TSJ'!$L18+'Sentencias TSJ'!$M18))</f>
        <v>0</v>
      </c>
      <c r="M18" s="23">
        <f>IF(('Sentencias TSJ'!$K18+'Sentencias TSJ'!$L18+'Sentencias TSJ'!$M18)=0,"-",'Sentencias TSJ'!M18/('Sentencias TSJ'!$K18+'Sentencias TSJ'!$L18+'Sentencias TSJ'!$M18))</f>
        <v>0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0.92452830188679247</v>
      </c>
      <c r="C19" s="23">
        <f>IF(('Sentencias TSJ'!$B19+'Sentencias TSJ'!$C19+'Sentencias TSJ'!$D19)=0,"-",'Sentencias TSJ'!C19/('Sentencias TSJ'!$B19+'Sentencias TSJ'!$C19+'Sentencias TSJ'!$D19))</f>
        <v>3.7735849056603772E-2</v>
      </c>
      <c r="D19" s="23">
        <f>IF(('Sentencias TSJ'!$B19+'Sentencias TSJ'!$C19+'Sentencias TSJ'!$D19)=0,"-",'Sentencias TSJ'!D19/('Sentencias TSJ'!$B19+'Sentencias TSJ'!$C19+'Sentencias TSJ'!$D19))</f>
        <v>3.7735849056603772E-2</v>
      </c>
      <c r="E19" s="23">
        <f>IF(('Sentencias TSJ'!$E19+'Sentencias TSJ'!$F19+'Sentencias TSJ'!$G19)=0,"-",'Sentencias TSJ'!E19/('Sentencias TSJ'!$E19+'Sentencias TSJ'!$F19+'Sentencias TSJ'!$G19))</f>
        <v>0.7142857142857143</v>
      </c>
      <c r="F19" s="23">
        <f>IF(('Sentencias TSJ'!$E19+'Sentencias TSJ'!$F19+'Sentencias TSJ'!$G19)=0,"-",'Sentencias TSJ'!F19/('Sentencias TSJ'!$E19+'Sentencias TSJ'!$F19+'Sentencias TSJ'!$G19))</f>
        <v>0.14285714285714285</v>
      </c>
      <c r="G19" s="23">
        <f>IF(('Sentencias TSJ'!$E19+'Sentencias TSJ'!$F19+'Sentencias TSJ'!$G19)=0,"-",'Sentencias TSJ'!G19/('Sentencias TSJ'!$E19+'Sentencias TSJ'!$F19+'Sentencias TSJ'!$G19))</f>
        <v>0.14285714285714285</v>
      </c>
      <c r="H19" s="23">
        <f>IF(('Sentencias TSJ'!$H19+'Sentencias TSJ'!$I19+'Sentencias TSJ'!$J19)=0,"-",'Sentencias TSJ'!H19/('Sentencias TSJ'!$H19+'Sentencias TSJ'!$I19+'Sentencias TSJ'!$J19))</f>
        <v>0.66666666666666663</v>
      </c>
      <c r="I19" s="23">
        <f>IF(('Sentencias TSJ'!$H19+'Sentencias TSJ'!$I19+'Sentencias TSJ'!$J19)=0,"-",'Sentencias TSJ'!I19/('Sentencias TSJ'!$H19+'Sentencias TSJ'!$I19+'Sentencias TSJ'!$J19))</f>
        <v>0</v>
      </c>
      <c r="J19" s="23">
        <f>IF(('Sentencias TSJ'!$H19+'Sentencias TSJ'!$I19+'Sentencias TSJ'!$J19)=0,"-",'Sentencias TSJ'!J19/('Sentencias TSJ'!$H19+'Sentencias TSJ'!$I19+'Sentencias TSJ'!$J19))</f>
        <v>0.33333333333333331</v>
      </c>
      <c r="K19" s="23">
        <f>IF(('Sentencias TSJ'!$K19+'Sentencias TSJ'!$L19+'Sentencias TSJ'!$M19)=0,"-",'Sentencias TSJ'!K19/('Sentencias TSJ'!$K19+'Sentencias TSJ'!$L19+'Sentencias TSJ'!$M19))</f>
        <v>0.90517241379310343</v>
      </c>
      <c r="L19" s="23">
        <f>IF(('Sentencias TSJ'!$K19+'Sentencias TSJ'!$L19+'Sentencias TSJ'!$M19)=0,"-",'Sentencias TSJ'!L19/('Sentencias TSJ'!$K19+'Sentencias TSJ'!$L19+'Sentencias TSJ'!$M19))</f>
        <v>4.3103448275862072E-2</v>
      </c>
      <c r="M19" s="23">
        <f>IF(('Sentencias TSJ'!$K19+'Sentencias TSJ'!$L19+'Sentencias TSJ'!$M19)=0,"-",'Sentencias TSJ'!M19/('Sentencias TSJ'!$K19+'Sentencias TSJ'!$L19+'Sentencias TSJ'!$M19))</f>
        <v>5.1724137931034482E-2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0.91268191268191268</v>
      </c>
      <c r="C20" s="23">
        <f>IF(('Sentencias TSJ'!$B20+'Sentencias TSJ'!$C20+'Sentencias TSJ'!$D20)=0,"-",'Sentencias TSJ'!C20/('Sentencias TSJ'!$B20+'Sentencias TSJ'!$C20+'Sentencias TSJ'!$D20))</f>
        <v>4.1580041580041582E-2</v>
      </c>
      <c r="D20" s="23">
        <f>IF(('Sentencias TSJ'!$B20+'Sentencias TSJ'!$C20+'Sentencias TSJ'!$D20)=0,"-",'Sentencias TSJ'!D20/('Sentencias TSJ'!$B20+'Sentencias TSJ'!$C20+'Sentencias TSJ'!$D20))</f>
        <v>4.5738045738045741E-2</v>
      </c>
      <c r="E20" s="23">
        <f>IF(('Sentencias TSJ'!$E20+'Sentencias TSJ'!$F20+'Sentencias TSJ'!$G20)=0,"-",'Sentencias TSJ'!E20/('Sentencias TSJ'!$E20+'Sentencias TSJ'!$F20+'Sentencias TSJ'!$G20))</f>
        <v>0.69230769230769229</v>
      </c>
      <c r="F20" s="23">
        <f>IF(('Sentencias TSJ'!$E20+'Sentencias TSJ'!$F20+'Sentencias TSJ'!$G20)=0,"-",'Sentencias TSJ'!F20/('Sentencias TSJ'!$E20+'Sentencias TSJ'!$F20+'Sentencias TSJ'!$G20))</f>
        <v>0.17948717948717949</v>
      </c>
      <c r="G20" s="23">
        <f>IF(('Sentencias TSJ'!$E20+'Sentencias TSJ'!$F20+'Sentencias TSJ'!$G20)=0,"-",'Sentencias TSJ'!G20/('Sentencias TSJ'!$E20+'Sentencias TSJ'!$F20+'Sentencias TSJ'!$G20))</f>
        <v>0.12820512820512819</v>
      </c>
      <c r="H20" s="23">
        <f>IF(('Sentencias TSJ'!$H20+'Sentencias TSJ'!$I20+'Sentencias TSJ'!$J20)=0,"-",'Sentencias TSJ'!H20/('Sentencias TSJ'!$H20+'Sentencias TSJ'!$I20+'Sentencias TSJ'!$J20))</f>
        <v>0.84745762711864403</v>
      </c>
      <c r="I20" s="23">
        <f>IF(('Sentencias TSJ'!$H20+'Sentencias TSJ'!$I20+'Sentencias TSJ'!$J20)=0,"-",'Sentencias TSJ'!I20/('Sentencias TSJ'!$H20+'Sentencias TSJ'!$I20+'Sentencias TSJ'!$J20))</f>
        <v>0</v>
      </c>
      <c r="J20" s="23">
        <f>IF(('Sentencias TSJ'!$H20+'Sentencias TSJ'!$I20+'Sentencias TSJ'!$J20)=0,"-",'Sentencias TSJ'!J20/('Sentencias TSJ'!$H20+'Sentencias TSJ'!$I20+'Sentencias TSJ'!$J20))</f>
        <v>0.15254237288135594</v>
      </c>
      <c r="K20" s="23">
        <f>IF(('Sentencias TSJ'!$K20+'Sentencias TSJ'!$L20+'Sentencias TSJ'!$M20)=0,"-",'Sentencias TSJ'!K20/('Sentencias TSJ'!$K20+'Sentencias TSJ'!$L20+'Sentencias TSJ'!$M20))</f>
        <v>0.89119170984455953</v>
      </c>
      <c r="L20" s="23">
        <f>IF(('Sentencias TSJ'!$K20+'Sentencias TSJ'!$L20+'Sentencias TSJ'!$M20)=0,"-",'Sentencias TSJ'!L20/('Sentencias TSJ'!$K20+'Sentencias TSJ'!$L20+'Sentencias TSJ'!$M20))</f>
        <v>4.6632124352331605E-2</v>
      </c>
      <c r="M20" s="23">
        <f>IF(('Sentencias TSJ'!$K20+'Sentencias TSJ'!$L20+'Sentencias TSJ'!$M20)=0,"-",'Sentencias TSJ'!M20/('Sentencias TSJ'!$K20+'Sentencias TSJ'!$L20+'Sentencias TSJ'!$M20))</f>
        <v>6.2176165803108807E-2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0.86</v>
      </c>
      <c r="C21" s="23">
        <f>IF(('Sentencias TSJ'!$B21+'Sentencias TSJ'!$C21+'Sentencias TSJ'!$D21)=0,"-",'Sentencias TSJ'!C21/('Sentencias TSJ'!$B21+'Sentencias TSJ'!$C21+'Sentencias TSJ'!$D21))</f>
        <v>0.08</v>
      </c>
      <c r="D21" s="23">
        <f>IF(('Sentencias TSJ'!$B21+'Sentencias TSJ'!$C21+'Sentencias TSJ'!$D21)=0,"-",'Sentencias TSJ'!D21/('Sentencias TSJ'!$B21+'Sentencias TSJ'!$C21+'Sentencias TSJ'!$D21))</f>
        <v>0.06</v>
      </c>
      <c r="E21" s="23">
        <f>IF(('Sentencias TSJ'!$E21+'Sentencias TSJ'!$F21+'Sentencias TSJ'!$G21)=0,"-",'Sentencias TSJ'!E21/('Sentencias TSJ'!$E21+'Sentencias TSJ'!$F21+'Sentencias TSJ'!$G21))</f>
        <v>0</v>
      </c>
      <c r="F21" s="23">
        <f>IF(('Sentencias TSJ'!$E21+'Sentencias TSJ'!$F21+'Sentencias TSJ'!$G21)=0,"-",'Sentencias TSJ'!F21/('Sentencias TSJ'!$E21+'Sentencias TSJ'!$F21+'Sentencias TSJ'!$G21))</f>
        <v>1</v>
      </c>
      <c r="G21" s="23">
        <f>IF(('Sentencias TSJ'!$E21+'Sentencias TSJ'!$F21+'Sentencias TSJ'!$G21)=0,"-",'Sentencias TSJ'!G21/('Sentencias TSJ'!$E21+'Sentencias TSJ'!$F21+'Sentencias TSJ'!$G21))</f>
        <v>0</v>
      </c>
      <c r="H21" s="23">
        <f>IF(('Sentencias TSJ'!$H21+'Sentencias TSJ'!$I21+'Sentencias TSJ'!$J21)=0,"-",'Sentencias TSJ'!H21/('Sentencias TSJ'!$H21+'Sentencias TSJ'!$I21+'Sentencias TSJ'!$J21))</f>
        <v>1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</v>
      </c>
      <c r="K21" s="23">
        <f>IF(('Sentencias TSJ'!$K21+'Sentencias TSJ'!$L21+'Sentencias TSJ'!$M21)=0,"-",'Sentencias TSJ'!K21/('Sentencias TSJ'!$K21+'Sentencias TSJ'!$L21+'Sentencias TSJ'!$M21))</f>
        <v>0.85</v>
      </c>
      <c r="L21" s="23">
        <f>IF(('Sentencias TSJ'!$K21+'Sentencias TSJ'!$L21+'Sentencias TSJ'!$M21)=0,"-",'Sentencias TSJ'!L21/('Sentencias TSJ'!$K21+'Sentencias TSJ'!$L21+'Sentencias TSJ'!$M21))</f>
        <v>0.1</v>
      </c>
      <c r="M21" s="23">
        <f>IF(('Sentencias TSJ'!$K21+'Sentencias TSJ'!$L21+'Sentencias TSJ'!$M21)=0,"-",'Sentencias TSJ'!M21/('Sentencias TSJ'!$K21+'Sentencias TSJ'!$L21+'Sentencias TSJ'!$M21))</f>
        <v>0.05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0.91666666666666663</v>
      </c>
      <c r="C22" s="23">
        <f>IF(('Sentencias TSJ'!$B22+'Sentencias TSJ'!$C22+'Sentencias TSJ'!$D22)=0,"-",'Sentencias TSJ'!C22/('Sentencias TSJ'!$B22+'Sentencias TSJ'!$C22+'Sentencias TSJ'!$D22))</f>
        <v>4.1666666666666664E-2</v>
      </c>
      <c r="D22" s="23">
        <f>IF(('Sentencias TSJ'!$B22+'Sentencias TSJ'!$C22+'Sentencias TSJ'!$D22)=0,"-",'Sentencias TSJ'!D22/('Sentencias TSJ'!$B22+'Sentencias TSJ'!$C22+'Sentencias TSJ'!$D22))</f>
        <v>4.1666666666666664E-2</v>
      </c>
      <c r="E22" s="23">
        <f>IF(('Sentencias TSJ'!$E22+'Sentencias TSJ'!$F22+'Sentencias TSJ'!$G22)=0,"-",'Sentencias TSJ'!E22/('Sentencias TSJ'!$E22+'Sentencias TSJ'!$F22+'Sentencias TSJ'!$G22))</f>
        <v>1</v>
      </c>
      <c r="F22" s="23">
        <f>IF(('Sentencias TSJ'!$E22+'Sentencias TSJ'!$F22+'Sentencias TSJ'!$G22)=0,"-",'Sentencias TSJ'!F22/('Sentencias TSJ'!$E22+'Sentencias TSJ'!$F22+'Sentencias TSJ'!$G22))</f>
        <v>0</v>
      </c>
      <c r="G22" s="23">
        <f>IF(('Sentencias TSJ'!$E22+'Sentencias TSJ'!$F22+'Sentencias TSJ'!$G22)=0,"-",'Sentencias TSJ'!G22/('Sentencias TSJ'!$E22+'Sentencias TSJ'!$F22+'Sentencias TSJ'!$G22))</f>
        <v>0</v>
      </c>
      <c r="H22" s="23">
        <f>IF(('Sentencias TSJ'!$H22+'Sentencias TSJ'!$I22+'Sentencias TSJ'!$J22)=0,"-",'Sentencias TSJ'!H22/('Sentencias TSJ'!$H22+'Sentencias TSJ'!$I22+'Sentencias TSJ'!$J22))</f>
        <v>0.75</v>
      </c>
      <c r="I22" s="23">
        <f>IF(('Sentencias TSJ'!$H22+'Sentencias TSJ'!$I22+'Sentencias TSJ'!$J22)=0,"-",'Sentencias TSJ'!I22/('Sentencias TSJ'!$H22+'Sentencias TSJ'!$I22+'Sentencias TSJ'!$J22))</f>
        <v>0</v>
      </c>
      <c r="J22" s="23">
        <f>IF(('Sentencias TSJ'!$H22+'Sentencias TSJ'!$I22+'Sentencias TSJ'!$J22)=0,"-",'Sentencias TSJ'!J22/('Sentencias TSJ'!$H22+'Sentencias TSJ'!$I22+'Sentencias TSJ'!$J22))</f>
        <v>0.25</v>
      </c>
      <c r="K22" s="23">
        <f>IF(('Sentencias TSJ'!$K22+'Sentencias TSJ'!$L22+'Sentencias TSJ'!$M22)=0,"-",'Sentencias TSJ'!K22/('Sentencias TSJ'!$K22+'Sentencias TSJ'!$L22+'Sentencias TSJ'!$M22))</f>
        <v>0.90909090909090906</v>
      </c>
      <c r="L22" s="23">
        <f>IF(('Sentencias TSJ'!$K22+'Sentencias TSJ'!$L22+'Sentencias TSJ'!$M22)=0,"-",'Sentencias TSJ'!L22/('Sentencias TSJ'!$K22+'Sentencias TSJ'!$L22+'Sentencias TSJ'!$M22))</f>
        <v>2.2727272727272728E-2</v>
      </c>
      <c r="M22" s="23">
        <f>IF(('Sentencias TSJ'!$K22+'Sentencias TSJ'!$L22+'Sentencias TSJ'!$M22)=0,"-",'Sentencias TSJ'!M22/('Sentencias TSJ'!$K22+'Sentencias TSJ'!$L22+'Sentencias TSJ'!$M22))</f>
        <v>6.8181818181818177E-2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0.88888888888888884</v>
      </c>
      <c r="C23" s="23">
        <f>IF(('Sentencias TSJ'!$B23+'Sentencias TSJ'!$C23+'Sentencias TSJ'!$D23)=0,"-",'Sentencias TSJ'!C23/('Sentencias TSJ'!$B23+'Sentencias TSJ'!$C23+'Sentencias TSJ'!$D23))</f>
        <v>9.5238095238095233E-2</v>
      </c>
      <c r="D23" s="23">
        <f>IF(('Sentencias TSJ'!$B23+'Sentencias TSJ'!$C23+'Sentencias TSJ'!$D23)=0,"-",'Sentencias TSJ'!D23/('Sentencias TSJ'!$B23+'Sentencias TSJ'!$C23+'Sentencias TSJ'!$D23))</f>
        <v>1.5873015873015872E-2</v>
      </c>
      <c r="E23" s="23">
        <f>IF(('Sentencias TSJ'!$E23+'Sentencias TSJ'!$F23+'Sentencias TSJ'!$G23)=0,"-",'Sentencias TSJ'!E23/('Sentencias TSJ'!$E23+'Sentencias TSJ'!$F23+'Sentencias TSJ'!$G23))</f>
        <v>0.90909090909090906</v>
      </c>
      <c r="F23" s="23">
        <f>IF(('Sentencias TSJ'!$E23+'Sentencias TSJ'!$F23+'Sentencias TSJ'!$G23)=0,"-",'Sentencias TSJ'!F23/('Sentencias TSJ'!$E23+'Sentencias TSJ'!$F23+'Sentencias TSJ'!$G23))</f>
        <v>9.0909090909090912E-2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0.83333333333333337</v>
      </c>
      <c r="I23" s="23">
        <f>IF(('Sentencias TSJ'!$H23+'Sentencias TSJ'!$I23+'Sentencias TSJ'!$J23)=0,"-",'Sentencias TSJ'!I23/('Sentencias TSJ'!$H23+'Sentencias TSJ'!$I23+'Sentencias TSJ'!$J23))</f>
        <v>0</v>
      </c>
      <c r="J23" s="23">
        <f>IF(('Sentencias TSJ'!$H23+'Sentencias TSJ'!$I23+'Sentencias TSJ'!$J23)=0,"-",'Sentencias TSJ'!J23/('Sentencias TSJ'!$H23+'Sentencias TSJ'!$I23+'Sentencias TSJ'!$J23))</f>
        <v>0.16666666666666666</v>
      </c>
      <c r="K23" s="23">
        <f>IF(('Sentencias TSJ'!$K23+'Sentencias TSJ'!$L23+'Sentencias TSJ'!$M23)=0,"-",'Sentencias TSJ'!K23/('Sentencias TSJ'!$K23+'Sentencias TSJ'!$L23+'Sentencias TSJ'!$M23))</f>
        <v>0.88590604026845643</v>
      </c>
      <c r="L23" s="23">
        <f>IF(('Sentencias TSJ'!$K23+'Sentencias TSJ'!$L23+'Sentencias TSJ'!$M23)=0,"-",'Sentencias TSJ'!L23/('Sentencias TSJ'!$K23+'Sentencias TSJ'!$L23+'Sentencias TSJ'!$M23))</f>
        <v>8.7248322147651006E-2</v>
      </c>
      <c r="M23" s="23">
        <f>IF(('Sentencias TSJ'!$K23+'Sentencias TSJ'!$L23+'Sentencias TSJ'!$M23)=0,"-",'Sentencias TSJ'!M23/('Sentencias TSJ'!$K23+'Sentencias TSJ'!$L23+'Sentencias TSJ'!$M23))</f>
        <v>2.6845637583892617E-2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1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0</v>
      </c>
      <c r="E24" s="23" t="str">
        <f>IF(('Sentencias TSJ'!$E24+'Sentencias TSJ'!$F24+'Sentencias TSJ'!$G24)=0,"-",'Sentencias TSJ'!E24/('Sentencias TSJ'!$E24+'Sentencias TSJ'!$F24+'Sentencias TSJ'!$G24))</f>
        <v>-</v>
      </c>
      <c r="F24" s="23" t="str">
        <f>IF(('Sentencias TSJ'!$E24+'Sentencias TSJ'!$F24+'Sentencias TSJ'!$G24)=0,"-",'Sentencias TSJ'!F24/('Sentencias TSJ'!$E24+'Sentencias TSJ'!$F24+'Sentencias TSJ'!$G24))</f>
        <v>-</v>
      </c>
      <c r="G24" s="23" t="str">
        <f>IF(('Sentencias TSJ'!$E24+'Sentencias TSJ'!$F24+'Sentencias TSJ'!$G24)=0,"-",'Sentencias TSJ'!G24/('Sentencias TSJ'!$E24+'Sentencias TSJ'!$F24+'Sentencias TSJ'!$G24))</f>
        <v>-</v>
      </c>
      <c r="H24" s="23" t="str">
        <f>IF(('Sentencias TSJ'!$H24+'Sentencias TSJ'!$I24+'Sentencias TSJ'!$J24)=0,"-",'Sentencias TSJ'!H24/('Sentencias TSJ'!$H24+'Sentencias TSJ'!$I24+'Sentencias TSJ'!$J24))</f>
        <v>-</v>
      </c>
      <c r="I24" s="23" t="str">
        <f>IF(('Sentencias TSJ'!$H24+'Sentencias TSJ'!$I24+'Sentencias TSJ'!$J24)=0,"-",'Sentencias TSJ'!I24/('Sentencias TSJ'!$H24+'Sentencias TSJ'!$I24+'Sentencias TSJ'!$J24))</f>
        <v>-</v>
      </c>
      <c r="J24" s="23" t="str">
        <f>IF(('Sentencias TSJ'!$H24+'Sentencias TSJ'!$I24+'Sentencias TSJ'!$J24)=0,"-",'Sentencias TSJ'!J24/('Sentencias TSJ'!$H24+'Sentencias TSJ'!$I24+'Sentencias TSJ'!$J24))</f>
        <v>-</v>
      </c>
      <c r="K24" s="23">
        <f>IF(('Sentencias TSJ'!$K24+'Sentencias TSJ'!$L24+'Sentencias TSJ'!$M24)=0,"-",'Sentencias TSJ'!K24/('Sentencias TSJ'!$K24+'Sentencias TSJ'!$L24+'Sentencias TSJ'!$M24))</f>
        <v>1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0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0.88949938949938945</v>
      </c>
      <c r="C25" s="7">
        <f>IF(('Sentencias TSJ'!$B25+'Sentencias TSJ'!$C25+'Sentencias TSJ'!$D25)=0,"-",'Sentencias TSJ'!C25/('Sentencias TSJ'!$B25+'Sentencias TSJ'!$C25+'Sentencias TSJ'!$D25))</f>
        <v>5.3418803418803416E-2</v>
      </c>
      <c r="D25" s="7">
        <f>IF(('Sentencias TSJ'!$B25+'Sentencias TSJ'!$C25+'Sentencias TSJ'!$D25)=0,"-",'Sentencias TSJ'!D25/('Sentencias TSJ'!$B25+'Sentencias TSJ'!$C25+'Sentencias TSJ'!$D25))</f>
        <v>5.708180708180708E-2</v>
      </c>
      <c r="E25" s="7">
        <f>IF(('Sentencias TSJ'!$E25+'Sentencias TSJ'!$F25+'Sentencias TSJ'!$G25)=0,"-",'Sentencias TSJ'!E25/('Sentencias TSJ'!$E25+'Sentencias TSJ'!$F25+'Sentencias TSJ'!$G25))</f>
        <v>0.86538461538461542</v>
      </c>
      <c r="F25" s="7">
        <f>IF(('Sentencias TSJ'!$E25+'Sentencias TSJ'!$F25+'Sentencias TSJ'!$G25)=0,"-",'Sentencias TSJ'!F25/('Sentencias TSJ'!$E25+'Sentencias TSJ'!$F25+'Sentencias TSJ'!$G25))</f>
        <v>6.5384615384615388E-2</v>
      </c>
      <c r="G25" s="7">
        <f>IF(('Sentencias TSJ'!$E25+'Sentencias TSJ'!$F25+'Sentencias TSJ'!$G25)=0,"-",'Sentencias TSJ'!G25/('Sentencias TSJ'!$E25+'Sentencias TSJ'!$F25+'Sentencias TSJ'!$G25))</f>
        <v>6.9230769230769235E-2</v>
      </c>
      <c r="H25" s="7">
        <f>IF(('Sentencias TSJ'!$H25+'Sentencias TSJ'!$I25+'Sentencias TSJ'!$J25)=0,"-",'Sentencias TSJ'!H25/('Sentencias TSJ'!$H25+'Sentencias TSJ'!$I25+'Sentencias TSJ'!$J25))</f>
        <v>0.86101694915254234</v>
      </c>
      <c r="I25" s="7">
        <f>IF(('Sentencias TSJ'!$H25+'Sentencias TSJ'!$I25+'Sentencias TSJ'!$J25)=0,"-",'Sentencias TSJ'!I25/('Sentencias TSJ'!$H25+'Sentencias TSJ'!$I25+'Sentencias TSJ'!$J25))</f>
        <v>4.2372881355932202E-2</v>
      </c>
      <c r="J25" s="7">
        <f>IF(('Sentencias TSJ'!$H25+'Sentencias TSJ'!$I25+'Sentencias TSJ'!$J25)=0,"-",'Sentencias TSJ'!J25/('Sentencias TSJ'!$H25+'Sentencias TSJ'!$I25+'Sentencias TSJ'!$J25))</f>
        <v>9.6610169491525427E-2</v>
      </c>
      <c r="K25" s="7">
        <f>IF(('Sentencias TSJ'!$K25+'Sentencias TSJ'!$L25+'Sentencias TSJ'!$M25)=0,"-",'Sentencias TSJ'!K25/('Sentencias TSJ'!$K25+'Sentencias TSJ'!$L25+'Sentencias TSJ'!$M25))</f>
        <v>0.88390693165293266</v>
      </c>
      <c r="L25" s="7">
        <f>IF(('Sentencias TSJ'!$K25+'Sentencias TSJ'!$L25+'Sentencias TSJ'!$M25)=0,"-",'Sentencias TSJ'!L25/('Sentencias TSJ'!$K25+'Sentencias TSJ'!$L25+'Sentencias TSJ'!$M25))</f>
        <v>5.2593310712554533E-2</v>
      </c>
      <c r="M25" s="7">
        <f>IF(('Sentencias TSJ'!$K25+'Sentencias TSJ'!$L25+'Sentencias TSJ'!$M25)=0,"-",'Sentencias TSJ'!M25/('Sentencias TSJ'!$K25+'Sentencias TSJ'!$L25+'Sentencias TSJ'!$M25))</f>
        <v>6.3499757634512849E-2</v>
      </c>
    </row>
    <row r="28" spans="1:13" x14ac:dyDescent="0.25">
      <c r="A28" s="37" t="s">
        <v>1</v>
      </c>
      <c r="B28" s="34" t="s">
        <v>33</v>
      </c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24" customHeight="1" x14ac:dyDescent="0.25">
      <c r="A29" s="36"/>
      <c r="B29" s="37" t="s">
        <v>30</v>
      </c>
      <c r="C29" s="38"/>
      <c r="D29" s="38"/>
      <c r="E29" s="37" t="s">
        <v>31</v>
      </c>
      <c r="F29" s="38"/>
      <c r="G29" s="38"/>
      <c r="H29" s="37" t="s">
        <v>32</v>
      </c>
      <c r="I29" s="38"/>
      <c r="J29" s="38"/>
      <c r="K29" s="37" t="s">
        <v>2</v>
      </c>
      <c r="L29" s="38"/>
      <c r="M29" s="38"/>
    </row>
    <row r="30" spans="1:13" ht="51" x14ac:dyDescent="0.25">
      <c r="A30" s="36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0.8571428571428571</v>
      </c>
      <c r="C31" s="23">
        <f>IF(('Sentencias TSJ'!$B32+'Sentencias TSJ'!$C32+'Sentencias TSJ'!$D32)=0,"-",'Sentencias TSJ'!C32/('Sentencias TSJ'!$B32+'Sentencias TSJ'!$C32+'Sentencias TSJ'!$D32))</f>
        <v>0</v>
      </c>
      <c r="D31" s="23">
        <f>IF(('Sentencias TSJ'!$B32+'Sentencias TSJ'!$C32+'Sentencias TSJ'!$D32)=0,"-",'Sentencias TSJ'!D32/('Sentencias TSJ'!$B32+'Sentencias TSJ'!$C32+'Sentencias TSJ'!$D32))</f>
        <v>0.14285714285714285</v>
      </c>
      <c r="E31" s="23">
        <f>IF(('Sentencias TSJ'!$E32+'Sentencias TSJ'!$F32+'Sentencias TSJ'!$G32)=0,"-",'Sentencias TSJ'!E32/('Sentencias TSJ'!$E32+'Sentencias TSJ'!$F32+'Sentencias TSJ'!$G32))</f>
        <v>0.5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0.5</v>
      </c>
      <c r="H31" s="23">
        <f>IF(('Sentencias TSJ'!$H32+'Sentencias TSJ'!$I32+'Sentencias TSJ'!$J32)=0,"-",'Sentencias TSJ'!H32/('Sentencias TSJ'!$H32+'Sentencias TSJ'!$I32+'Sentencias TSJ'!$J32))</f>
        <v>0.66666666666666663</v>
      </c>
      <c r="I31" s="23">
        <f>IF(('Sentencias TSJ'!$H32+'Sentencias TSJ'!$I32+'Sentencias TSJ'!$J32)=0,"-",'Sentencias TSJ'!I32/('Sentencias TSJ'!$H32+'Sentencias TSJ'!$I32+'Sentencias TSJ'!$J32))</f>
        <v>0</v>
      </c>
      <c r="J31" s="23">
        <f>IF(('Sentencias TSJ'!$H32+'Sentencias TSJ'!$I32+'Sentencias TSJ'!$J32)=0,"-",'Sentencias TSJ'!J32/('Sentencias TSJ'!$H32+'Sentencias TSJ'!$I32+'Sentencias TSJ'!$J32))</f>
        <v>0.33333333333333331</v>
      </c>
      <c r="K31" s="23">
        <f>IF(('Sentencias TSJ'!$K32+'Sentencias TSJ'!$L32+'Sentencias TSJ'!$M32)=0,"-",'Sentencias TSJ'!K32/('Sentencias TSJ'!$K32+'Sentencias TSJ'!$L32+'Sentencias TSJ'!$M32))</f>
        <v>0.81818181818181823</v>
      </c>
      <c r="L31" s="23">
        <f>IF(('Sentencias TSJ'!$K32+'Sentencias TSJ'!$L32+'Sentencias TSJ'!$M32)=0,"-",'Sentencias TSJ'!L32/('Sentencias TSJ'!$K32+'Sentencias TSJ'!$L32+'Sentencias TSJ'!$M32))</f>
        <v>0</v>
      </c>
      <c r="M31" s="23">
        <f>IF(('Sentencias TSJ'!$K32+'Sentencias TSJ'!$L32+'Sentencias TSJ'!$M32)=0,"-",'Sentencias TSJ'!M32/('Sentencias TSJ'!$K32+'Sentencias TSJ'!$L32+'Sentencias TSJ'!$M32))</f>
        <v>0.18181818181818182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1</v>
      </c>
      <c r="C32" s="23">
        <f>IF(('Sentencias TSJ'!$B33+'Sentencias TSJ'!$C33+'Sentencias TSJ'!$D33)=0,"-",'Sentencias TSJ'!C33/('Sentencias TSJ'!$B33+'Sentencias TSJ'!$C33+'Sentencias TSJ'!$D33))</f>
        <v>0</v>
      </c>
      <c r="D32" s="23">
        <f>IF(('Sentencias TSJ'!$B33+'Sentencias TSJ'!$C33+'Sentencias TSJ'!$D33)=0,"-",'Sentencias TSJ'!D33/('Sentencias TSJ'!$B33+'Sentencias TSJ'!$C33+'Sentencias TSJ'!$D33))</f>
        <v>0</v>
      </c>
      <c r="E32" s="23" t="str">
        <f>IF(('Sentencias TSJ'!$E33+'Sentencias TSJ'!$F33+'Sentencias TSJ'!$G33)=0,"-",'Sentencias TSJ'!E33/('Sentencias TSJ'!$E33+'Sentencias TSJ'!$F33+'Sentencias TSJ'!$G33))</f>
        <v>-</v>
      </c>
      <c r="F32" s="23" t="str">
        <f>IF(('Sentencias TSJ'!$E33+'Sentencias TSJ'!$F33+'Sentencias TSJ'!$G33)=0,"-",'Sentencias TSJ'!F33/('Sentencias TSJ'!$E33+'Sentencias TSJ'!$F33+'Sentencias TSJ'!$G33))</f>
        <v>-</v>
      </c>
      <c r="G32" s="23" t="str">
        <f>IF(('Sentencias TSJ'!$E33+'Sentencias TSJ'!$F33+'Sentencias TSJ'!$G33)=0,"-",'Sentencias TSJ'!G33/('Sentencias TSJ'!$E33+'Sentencias TSJ'!$F33+'Sentencias TSJ'!$G33))</f>
        <v>-</v>
      </c>
      <c r="H32" s="23">
        <f>IF(('Sentencias TSJ'!$H33+'Sentencias TSJ'!$I33+'Sentencias TSJ'!$J33)=0,"-",'Sentencias TSJ'!H33/('Sentencias TSJ'!$H33+'Sentencias TSJ'!$I33+'Sentencias TSJ'!$J33))</f>
        <v>1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</v>
      </c>
      <c r="K32" s="23">
        <f>IF(('Sentencias TSJ'!$K33+'Sentencias TSJ'!$L33+'Sentencias TSJ'!$M33)=0,"-",'Sentencias TSJ'!K33/('Sentencias TSJ'!$K33+'Sentencias TSJ'!$L33+'Sentencias TSJ'!$M33))</f>
        <v>1</v>
      </c>
      <c r="L32" s="23">
        <f>IF(('Sentencias TSJ'!$K33+'Sentencias TSJ'!$L33+'Sentencias TSJ'!$M33)=0,"-",'Sentencias TSJ'!L33/('Sentencias TSJ'!$K33+'Sentencias TSJ'!$L33+'Sentencias TSJ'!$M33))</f>
        <v>0</v>
      </c>
      <c r="M32" s="23">
        <f>IF(('Sentencias TSJ'!$K33+'Sentencias TSJ'!$L33+'Sentencias TSJ'!$M33)=0,"-",'Sentencias TSJ'!M33/('Sentencias TSJ'!$K33+'Sentencias TSJ'!$L33+'Sentencias TSJ'!$M33))</f>
        <v>0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1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 t="str">
        <f>IF(('Sentencias TSJ'!$H34+'Sentencias TSJ'!$I34+'Sentencias TSJ'!$J34)=0,"-",'Sentencias TSJ'!H34/('Sentencias TSJ'!$H34+'Sentencias TSJ'!$I34+'Sentencias TSJ'!$J34))</f>
        <v>-</v>
      </c>
      <c r="I33" s="23" t="str">
        <f>IF(('Sentencias TSJ'!$H34+'Sentencias TSJ'!$I34+'Sentencias TSJ'!$J34)=0,"-",'Sentencias TSJ'!I34/('Sentencias TSJ'!$H34+'Sentencias TSJ'!$I34+'Sentencias TSJ'!$J34))</f>
        <v>-</v>
      </c>
      <c r="J33" s="23" t="str">
        <f>IF(('Sentencias TSJ'!$H34+'Sentencias TSJ'!$I34+'Sentencias TSJ'!$J34)=0,"-",'Sentencias TSJ'!J34/('Sentencias TSJ'!$H34+'Sentencias TSJ'!$I34+'Sentencias TSJ'!$J34))</f>
        <v>-</v>
      </c>
      <c r="K33" s="23">
        <f>IF(('Sentencias TSJ'!$K34+'Sentencias TSJ'!$L34+'Sentencias TSJ'!$M34)=0,"-",'Sentencias TSJ'!K34/('Sentencias TSJ'!$K34+'Sentencias TSJ'!$L34+'Sentencias TSJ'!$M34))</f>
        <v>1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0.9</v>
      </c>
      <c r="C34" s="23">
        <f>IF(('Sentencias TSJ'!$B35+'Sentencias TSJ'!$C35+'Sentencias TSJ'!$D35)=0,"-",'Sentencias TSJ'!C35/('Sentencias TSJ'!$B35+'Sentencias TSJ'!$C35+'Sentencias TSJ'!$D35))</f>
        <v>0.1</v>
      </c>
      <c r="D34" s="23">
        <f>IF(('Sentencias TSJ'!$B35+'Sentencias TSJ'!$C35+'Sentencias TSJ'!$D35)=0,"-",'Sentencias TSJ'!D35/('Sentencias TSJ'!$B35+'Sentencias TSJ'!$C35+'Sentencias TSJ'!$D35))</f>
        <v>0</v>
      </c>
      <c r="E34" s="23">
        <f>IF(('Sentencias TSJ'!$E35+'Sentencias TSJ'!$F35+'Sentencias TSJ'!$G35)=0,"-",'Sentencias TSJ'!E35/('Sentencias TSJ'!$E35+'Sentencias TSJ'!$F35+'Sentencias TSJ'!$G35))</f>
        <v>1</v>
      </c>
      <c r="F34" s="23">
        <f>IF(('Sentencias TSJ'!$E35+'Sentencias TSJ'!$F35+'Sentencias TSJ'!$G35)=0,"-",'Sentencias TSJ'!F35/('Sentencias TSJ'!$E35+'Sentencias TSJ'!$F35+'Sentencias TSJ'!$G35))</f>
        <v>0</v>
      </c>
      <c r="G34" s="23">
        <f>IF(('Sentencias TSJ'!$E35+'Sentencias TSJ'!$F35+'Sentencias TSJ'!$G35)=0,"-",'Sentencias TSJ'!G35/('Sentencias TSJ'!$E35+'Sentencias TSJ'!$F35+'Sentencias TSJ'!$G35))</f>
        <v>0</v>
      </c>
      <c r="H34" s="23">
        <f>IF(('Sentencias TSJ'!$H35+'Sentencias TSJ'!$I35+'Sentencias TSJ'!$J35)=0,"-",'Sentencias TSJ'!H35/('Sentencias TSJ'!$H35+'Sentencias TSJ'!$I35+'Sentencias TSJ'!$J35))</f>
        <v>1</v>
      </c>
      <c r="I34" s="23">
        <f>IF(('Sentencias TSJ'!$H35+'Sentencias TSJ'!$I35+'Sentencias TSJ'!$J35)=0,"-",'Sentencias TSJ'!I35/('Sentencias TSJ'!$H35+'Sentencias TSJ'!$I35+'Sentencias TSJ'!$J35))</f>
        <v>0</v>
      </c>
      <c r="J34" s="23">
        <f>IF(('Sentencias TSJ'!$H35+'Sentencias TSJ'!$I35+'Sentencias TSJ'!$J35)=0,"-",'Sentencias TSJ'!J35/('Sentencias TSJ'!$H35+'Sentencias TSJ'!$I35+'Sentencias TSJ'!$J35))</f>
        <v>0</v>
      </c>
      <c r="K34" s="23">
        <f>IF(('Sentencias TSJ'!$K35+'Sentencias TSJ'!$L35+'Sentencias TSJ'!$M35)=0,"-",'Sentencias TSJ'!K35/('Sentencias TSJ'!$K35+'Sentencias TSJ'!$L35+'Sentencias TSJ'!$M35))</f>
        <v>0.91666666666666663</v>
      </c>
      <c r="L34" s="23">
        <f>IF(('Sentencias TSJ'!$K35+'Sentencias TSJ'!$L35+'Sentencias TSJ'!$M35)=0,"-",'Sentencias TSJ'!L35/('Sentencias TSJ'!$K35+'Sentencias TSJ'!$L35+'Sentencias TSJ'!$M35))</f>
        <v>8.3333333333333329E-2</v>
      </c>
      <c r="M34" s="23">
        <f>IF(('Sentencias TSJ'!$K35+'Sentencias TSJ'!$L35+'Sentencias TSJ'!$M35)=0,"-",'Sentencias TSJ'!M35/('Sentencias TSJ'!$K35+'Sentencias TSJ'!$L35+'Sentencias TSJ'!$M35))</f>
        <v>0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0.9</v>
      </c>
      <c r="C35" s="23">
        <f>IF(('Sentencias TSJ'!$B36+'Sentencias TSJ'!$C36+'Sentencias TSJ'!$D36)=0,"-",'Sentencias TSJ'!C36/('Sentencias TSJ'!$B36+'Sentencias TSJ'!$C36+'Sentencias TSJ'!$D36))</f>
        <v>0.1</v>
      </c>
      <c r="D35" s="23">
        <f>IF(('Sentencias TSJ'!$B36+'Sentencias TSJ'!$C36+'Sentencias TSJ'!$D36)=0,"-",'Sentencias TSJ'!D36/('Sentencias TSJ'!$B36+'Sentencias TSJ'!$C36+'Sentencias TSJ'!$D36))</f>
        <v>0</v>
      </c>
      <c r="E35" s="23">
        <f>IF(('Sentencias TSJ'!$E36+'Sentencias TSJ'!$F36+'Sentencias TSJ'!$G36)=0,"-",'Sentencias TSJ'!E36/('Sentencias TSJ'!$E36+'Sentencias TSJ'!$F36+'Sentencias TSJ'!$G36))</f>
        <v>0.5</v>
      </c>
      <c r="F35" s="23">
        <f>IF(('Sentencias TSJ'!$E36+'Sentencias TSJ'!$F36+'Sentencias TSJ'!$G36)=0,"-",'Sentencias TSJ'!F36/('Sentencias TSJ'!$E36+'Sentencias TSJ'!$F36+'Sentencias TSJ'!$G36))</f>
        <v>0.5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0</v>
      </c>
      <c r="I35" s="23">
        <f>IF(('Sentencias TSJ'!$H36+'Sentencias TSJ'!$I36+'Sentencias TSJ'!$J36)=0,"-",'Sentencias TSJ'!I36/('Sentencias TSJ'!$H36+'Sentencias TSJ'!$I36+'Sentencias TSJ'!$J36))</f>
        <v>1</v>
      </c>
      <c r="J35" s="23">
        <f>IF(('Sentencias TSJ'!$H36+'Sentencias TSJ'!$I36+'Sentencias TSJ'!$J36)=0,"-",'Sentencias TSJ'!J36/('Sentencias TSJ'!$H36+'Sentencias TSJ'!$I36+'Sentencias TSJ'!$J36))</f>
        <v>0</v>
      </c>
      <c r="K35" s="23">
        <f>IF(('Sentencias TSJ'!$K36+'Sentencias TSJ'!$L36+'Sentencias TSJ'!$M36)=0,"-",'Sentencias TSJ'!K36/('Sentencias TSJ'!$K36+'Sentencias TSJ'!$L36+'Sentencias TSJ'!$M36))</f>
        <v>0.76923076923076927</v>
      </c>
      <c r="L35" s="23">
        <f>IF(('Sentencias TSJ'!$K36+'Sentencias TSJ'!$L36+'Sentencias TSJ'!$M36)=0,"-",'Sentencias TSJ'!L36/('Sentencias TSJ'!$K36+'Sentencias TSJ'!$L36+'Sentencias TSJ'!$M36))</f>
        <v>0.23076923076923078</v>
      </c>
      <c r="M35" s="23">
        <f>IF(('Sentencias TSJ'!$K36+'Sentencias TSJ'!$L36+'Sentencias TSJ'!$M36)=0,"-",'Sentencias TSJ'!M36/('Sentencias TSJ'!$K36+'Sentencias TSJ'!$L36+'Sentencias TSJ'!$M36))</f>
        <v>0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1</v>
      </c>
      <c r="C36" s="23">
        <f>IF(('Sentencias TSJ'!$B37+'Sentencias TSJ'!$C37+'Sentencias TSJ'!$D37)=0,"-",'Sentencias TSJ'!C37/('Sentencias TSJ'!$B37+'Sentencias TSJ'!$C37+'Sentencias TSJ'!$D37))</f>
        <v>0</v>
      </c>
      <c r="D36" s="23">
        <f>IF(('Sentencias TSJ'!$B37+'Sentencias TSJ'!$C37+'Sentencias TSJ'!$D37)=0,"-",'Sentencias TSJ'!D37/('Sentencias TSJ'!$B37+'Sentencias TSJ'!$C37+'Sentencias TSJ'!$D37))</f>
        <v>0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 t="str">
        <f>IF(('Sentencias TSJ'!$H37+'Sentencias TSJ'!$I37+'Sentencias TSJ'!$J37)=0,"-",'Sentencias TSJ'!H37/('Sentencias TSJ'!$H37+'Sentencias TSJ'!$I37+'Sentencias TSJ'!$J37))</f>
        <v>-</v>
      </c>
      <c r="I36" s="23" t="str">
        <f>IF(('Sentencias TSJ'!$H37+'Sentencias TSJ'!$I37+'Sentencias TSJ'!$J37)=0,"-",'Sentencias TSJ'!I37/('Sentencias TSJ'!$H37+'Sentencias TSJ'!$I37+'Sentencias TSJ'!$J37))</f>
        <v>-</v>
      </c>
      <c r="J36" s="23" t="str">
        <f>IF(('Sentencias TSJ'!$H37+'Sentencias TSJ'!$I37+'Sentencias TSJ'!$J37)=0,"-",'Sentencias TSJ'!J37/('Sentencias TSJ'!$H37+'Sentencias TSJ'!$I37+'Sentencias TSJ'!$J37))</f>
        <v>-</v>
      </c>
      <c r="K36" s="23">
        <f>IF(('Sentencias TSJ'!$K37+'Sentencias TSJ'!$L37+'Sentencias TSJ'!$M37)=0,"-",'Sentencias TSJ'!K37/('Sentencias TSJ'!$K37+'Sentencias TSJ'!$L37+'Sentencias TSJ'!$M37))</f>
        <v>1</v>
      </c>
      <c r="L36" s="23">
        <f>IF(('Sentencias TSJ'!$K37+'Sentencias TSJ'!$L37+'Sentencias TSJ'!$M37)=0,"-",'Sentencias TSJ'!L37/('Sentencias TSJ'!$K37+'Sentencias TSJ'!$L37+'Sentencias TSJ'!$M37))</f>
        <v>0</v>
      </c>
      <c r="M36" s="23">
        <f>IF(('Sentencias TSJ'!$K37+'Sentencias TSJ'!$L37+'Sentencias TSJ'!$M37)=0,"-",'Sentencias TSJ'!M37/('Sentencias TSJ'!$K37+'Sentencias TSJ'!$L37+'Sentencias TSJ'!$M37))</f>
        <v>0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</v>
      </c>
      <c r="C37" s="23">
        <f>IF(('Sentencias TSJ'!$B38+'Sentencias TSJ'!$C38+'Sentencias TSJ'!$D38)=0,"-",'Sentencias TSJ'!C38/('Sentencias TSJ'!$B38+'Sentencias TSJ'!$C38+'Sentencias TSJ'!$D38))</f>
        <v>0</v>
      </c>
      <c r="D37" s="23">
        <f>IF(('Sentencias TSJ'!$B38+'Sentencias TSJ'!$C38+'Sentencias TSJ'!$D38)=0,"-",'Sentencias TSJ'!D38/('Sentencias TSJ'!$B38+'Sentencias TSJ'!$C38+'Sentencias TSJ'!$D38))</f>
        <v>1</v>
      </c>
      <c r="E37" s="23" t="str">
        <f>IF(('Sentencias TSJ'!$E38+'Sentencias TSJ'!$F38+'Sentencias TSJ'!$G38)=0,"-",'Sentencias TSJ'!E38/('Sentencias TSJ'!$E38+'Sentencias TSJ'!$F38+'Sentencias TSJ'!$G38))</f>
        <v>-</v>
      </c>
      <c r="F37" s="23" t="str">
        <f>IF(('Sentencias TSJ'!$E38+'Sentencias TSJ'!$F38+'Sentencias TSJ'!$G38)=0,"-",'Sentencias TSJ'!F38/('Sentencias TSJ'!$E38+'Sentencias TSJ'!$F38+'Sentencias TSJ'!$G38))</f>
        <v>-</v>
      </c>
      <c r="G37" s="23" t="str">
        <f>IF(('Sentencias TSJ'!$E38+'Sentencias TSJ'!$F38+'Sentencias TSJ'!$G38)=0,"-",'Sentencias TSJ'!G38/('Sentencias TSJ'!$E38+'Sentencias TSJ'!$F38+'Sentencias TSJ'!$G38))</f>
        <v>-</v>
      </c>
      <c r="H37" s="23" t="str">
        <f>IF(('Sentencias TSJ'!$H38+'Sentencias TSJ'!$I38+'Sentencias TSJ'!$J38)=0,"-",'Sentencias TSJ'!H38/('Sentencias TSJ'!$H38+'Sentencias TSJ'!$I38+'Sentencias TSJ'!$J38))</f>
        <v>-</v>
      </c>
      <c r="I37" s="23" t="str">
        <f>IF(('Sentencias TSJ'!$H38+'Sentencias TSJ'!$I38+'Sentencias TSJ'!$J38)=0,"-",'Sentencias TSJ'!I38/('Sentencias TSJ'!$H38+'Sentencias TSJ'!$I38+'Sentencias TSJ'!$J38))</f>
        <v>-</v>
      </c>
      <c r="J37" s="23" t="str">
        <f>IF(('Sentencias TSJ'!$H38+'Sentencias TSJ'!$I38+'Sentencias TSJ'!$J38)=0,"-",'Sentencias TSJ'!J38/('Sentencias TSJ'!$H38+'Sentencias TSJ'!$I38+'Sentencias TSJ'!$J38))</f>
        <v>-</v>
      </c>
      <c r="K37" s="23">
        <f>IF(('Sentencias TSJ'!$K38+'Sentencias TSJ'!$L38+'Sentencias TSJ'!$M38)=0,"-",'Sentencias TSJ'!K38/('Sentencias TSJ'!$K38+'Sentencias TSJ'!$L38+'Sentencias TSJ'!$M38))</f>
        <v>0</v>
      </c>
      <c r="L37" s="23">
        <f>IF(('Sentencias TSJ'!$K38+'Sentencias TSJ'!$L38+'Sentencias TSJ'!$M38)=0,"-",'Sentencias TSJ'!L38/('Sentencias TSJ'!$K38+'Sentencias TSJ'!$L38+'Sentencias TSJ'!$M38))</f>
        <v>0</v>
      </c>
      <c r="M37" s="23">
        <f>IF(('Sentencias TSJ'!$K38+'Sentencias TSJ'!$L38+'Sentencias TSJ'!$M38)=0,"-",'Sentencias TSJ'!M38/('Sentencias TSJ'!$K38+'Sentencias TSJ'!$L38+'Sentencias TSJ'!$M38))</f>
        <v>1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1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 t="str">
        <f>IF(('Sentencias TSJ'!$H39+'Sentencias TSJ'!$I39+'Sentencias TSJ'!$J39)=0,"-",'Sentencias TSJ'!H39/('Sentencias TSJ'!$H39+'Sentencias TSJ'!$I39+'Sentencias TSJ'!$J39))</f>
        <v>-</v>
      </c>
      <c r="I38" s="23" t="str">
        <f>IF(('Sentencias TSJ'!$H39+'Sentencias TSJ'!$I39+'Sentencias TSJ'!$J39)=0,"-",'Sentencias TSJ'!I39/('Sentencias TSJ'!$H39+'Sentencias TSJ'!$I39+'Sentencias TSJ'!$J39))</f>
        <v>-</v>
      </c>
      <c r="J38" s="23" t="str">
        <f>IF(('Sentencias TSJ'!$H39+'Sentencias TSJ'!$I39+'Sentencias TSJ'!$J39)=0,"-",'Sentencias TSJ'!J39/('Sentencias TSJ'!$H39+'Sentencias TSJ'!$I39+'Sentencias TSJ'!$J39))</f>
        <v>-</v>
      </c>
      <c r="K38" s="23">
        <f>IF(('Sentencias TSJ'!$K39+'Sentencias TSJ'!$L39+'Sentencias TSJ'!$M39)=0,"-",'Sentencias TSJ'!K39/('Sentencias TSJ'!$K39+'Sentencias TSJ'!$L39+'Sentencias TSJ'!$M39))</f>
        <v>1</v>
      </c>
      <c r="L38" s="23">
        <f>IF(('Sentencias TSJ'!$K39+'Sentencias TSJ'!$L39+'Sentencias TSJ'!$M39)=0,"-",'Sentencias TSJ'!L39/('Sentencias TSJ'!$K39+'Sentencias TSJ'!$L39+'Sentencias TSJ'!$M39))</f>
        <v>0</v>
      </c>
      <c r="M38" s="23">
        <f>IF(('Sentencias TSJ'!$K39+'Sentencias TSJ'!$L39+'Sentencias TSJ'!$M39)=0,"-",'Sentencias TSJ'!M39/('Sentencias TSJ'!$K39+'Sentencias TSJ'!$L39+'Sentencias TSJ'!$M39))</f>
        <v>0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0.87878787878787878</v>
      </c>
      <c r="C39" s="23">
        <f>IF(('Sentencias TSJ'!$B40+'Sentencias TSJ'!$C40+'Sentencias TSJ'!$D40)=0,"-",'Sentencias TSJ'!C40/('Sentencias TSJ'!$B40+'Sentencias TSJ'!$C40+'Sentencias TSJ'!$D40))</f>
        <v>9.0909090909090912E-2</v>
      </c>
      <c r="D39" s="23">
        <f>IF(('Sentencias TSJ'!$B40+'Sentencias TSJ'!$C40+'Sentencias TSJ'!$D40)=0,"-",'Sentencias TSJ'!D40/('Sentencias TSJ'!$B40+'Sentencias TSJ'!$C40+'Sentencias TSJ'!$D40))</f>
        <v>3.0303030303030304E-2</v>
      </c>
      <c r="E39" s="23">
        <f>IF(('Sentencias TSJ'!$E40+'Sentencias TSJ'!$F40+'Sentencias TSJ'!$G40)=0,"-",'Sentencias TSJ'!E40/('Sentencias TSJ'!$E40+'Sentencias TSJ'!$F40+'Sentencias TSJ'!$G40))</f>
        <v>0.83333333333333337</v>
      </c>
      <c r="F39" s="23">
        <f>IF(('Sentencias TSJ'!$E40+'Sentencias TSJ'!$F40+'Sentencias TSJ'!$G40)=0,"-",'Sentencias TSJ'!F40/('Sentencias TSJ'!$E40+'Sentencias TSJ'!$F40+'Sentencias TSJ'!$G40))</f>
        <v>0</v>
      </c>
      <c r="G39" s="23">
        <f>IF(('Sentencias TSJ'!$E40+'Sentencias TSJ'!$F40+'Sentencias TSJ'!$G40)=0,"-",'Sentencias TSJ'!G40/('Sentencias TSJ'!$E40+'Sentencias TSJ'!$F40+'Sentencias TSJ'!$G40))</f>
        <v>0.16666666666666666</v>
      </c>
      <c r="H39" s="23">
        <f>IF(('Sentencias TSJ'!$H40+'Sentencias TSJ'!$I40+'Sentencias TSJ'!$J40)=0,"-",'Sentencias TSJ'!H40/('Sentencias TSJ'!$H40+'Sentencias TSJ'!$I40+'Sentencias TSJ'!$J40))</f>
        <v>0.75</v>
      </c>
      <c r="I39" s="23">
        <f>IF(('Sentencias TSJ'!$H40+'Sentencias TSJ'!$I40+'Sentencias TSJ'!$J40)=0,"-",'Sentencias TSJ'!I40/('Sentencias TSJ'!$H40+'Sentencias TSJ'!$I40+'Sentencias TSJ'!$J40))</f>
        <v>6.25E-2</v>
      </c>
      <c r="J39" s="23">
        <f>IF(('Sentencias TSJ'!$H40+'Sentencias TSJ'!$I40+'Sentencias TSJ'!$J40)=0,"-",'Sentencias TSJ'!J40/('Sentencias TSJ'!$H40+'Sentencias TSJ'!$I40+'Sentencias TSJ'!$J40))</f>
        <v>0.1875</v>
      </c>
      <c r="K39" s="23">
        <f>IF(('Sentencias TSJ'!$K40+'Sentencias TSJ'!$L40+'Sentencias TSJ'!$M40)=0,"-",'Sentencias TSJ'!K40/('Sentencias TSJ'!$K40+'Sentencias TSJ'!$L40+'Sentencias TSJ'!$M40))</f>
        <v>0.85227272727272729</v>
      </c>
      <c r="L39" s="23">
        <f>IF(('Sentencias TSJ'!$K40+'Sentencias TSJ'!$L40+'Sentencias TSJ'!$M40)=0,"-",'Sentencias TSJ'!L40/('Sentencias TSJ'!$K40+'Sentencias TSJ'!$L40+'Sentencias TSJ'!$M40))</f>
        <v>7.9545454545454544E-2</v>
      </c>
      <c r="M39" s="23">
        <f>IF(('Sentencias TSJ'!$K40+'Sentencias TSJ'!$L40+'Sentencias TSJ'!$M40)=0,"-",'Sentencias TSJ'!M40/('Sentencias TSJ'!$K40+'Sentencias TSJ'!$L40+'Sentencias TSJ'!$M40))</f>
        <v>6.8181818181818177E-2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0.9</v>
      </c>
      <c r="C40" s="23">
        <f>IF(('Sentencias TSJ'!$B41+'Sentencias TSJ'!$C41+'Sentencias TSJ'!$D41)=0,"-",'Sentencias TSJ'!C41/('Sentencias TSJ'!$B41+'Sentencias TSJ'!$C41+'Sentencias TSJ'!$D41))</f>
        <v>0.05</v>
      </c>
      <c r="D40" s="23">
        <f>IF(('Sentencias TSJ'!$B41+'Sentencias TSJ'!$C41+'Sentencias TSJ'!$D41)=0,"-",'Sentencias TSJ'!D41/('Sentencias TSJ'!$B41+'Sentencias TSJ'!$C41+'Sentencias TSJ'!$D41))</f>
        <v>0.05</v>
      </c>
      <c r="E40" s="23">
        <f>IF(('Sentencias TSJ'!$E41+'Sentencias TSJ'!$F41+'Sentencias TSJ'!$G41)=0,"-",'Sentencias TSJ'!E41/('Sentencias TSJ'!$E41+'Sentencias TSJ'!$F41+'Sentencias TSJ'!$G41))</f>
        <v>0.5</v>
      </c>
      <c r="F40" s="23">
        <f>IF(('Sentencias TSJ'!$E41+'Sentencias TSJ'!$F41+'Sentencias TSJ'!$G41)=0,"-",'Sentencias TSJ'!F41/('Sentencias TSJ'!$E41+'Sentencias TSJ'!$F41+'Sentencias TSJ'!$G41))</f>
        <v>0</v>
      </c>
      <c r="G40" s="23">
        <f>IF(('Sentencias TSJ'!$E41+'Sentencias TSJ'!$F41+'Sentencias TSJ'!$G41)=0,"-",'Sentencias TSJ'!G41/('Sentencias TSJ'!$E41+'Sentencias TSJ'!$F41+'Sentencias TSJ'!$G41))</f>
        <v>0.5</v>
      </c>
      <c r="H40" s="23">
        <f>IF(('Sentencias TSJ'!$H41+'Sentencias TSJ'!$I41+'Sentencias TSJ'!$J41)=0,"-",'Sentencias TSJ'!H41/('Sentencias TSJ'!$H41+'Sentencias TSJ'!$I41+'Sentencias TSJ'!$J41))</f>
        <v>0.5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0.5</v>
      </c>
      <c r="K40" s="23">
        <f>IF(('Sentencias TSJ'!$K41+'Sentencias TSJ'!$L41+'Sentencias TSJ'!$M41)=0,"-",'Sentencias TSJ'!K41/('Sentencias TSJ'!$K41+'Sentencias TSJ'!$L41+'Sentencias TSJ'!$M41))</f>
        <v>0.83333333333333337</v>
      </c>
      <c r="L40" s="23">
        <f>IF(('Sentencias TSJ'!$K41+'Sentencias TSJ'!$L41+'Sentencias TSJ'!$M41)=0,"-",'Sentencias TSJ'!L41/('Sentencias TSJ'!$K41+'Sentencias TSJ'!$L41+'Sentencias TSJ'!$M41))</f>
        <v>4.1666666666666664E-2</v>
      </c>
      <c r="M40" s="23">
        <f>IF(('Sentencias TSJ'!$K41+'Sentencias TSJ'!$L41+'Sentencias TSJ'!$M41)=0,"-",'Sentencias TSJ'!M41/('Sentencias TSJ'!$K41+'Sentencias TSJ'!$L41+'Sentencias TSJ'!$M41))</f>
        <v>0.125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0.66666666666666663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0.33333333333333331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>
        <f>IF(('Sentencias TSJ'!$K42+'Sentencias TSJ'!$L42+'Sentencias TSJ'!$M42)=0,"-",'Sentencias TSJ'!K42/('Sentencias TSJ'!$K42+'Sentencias TSJ'!$L42+'Sentencias TSJ'!$M42))</f>
        <v>0.66666666666666663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0.33333333333333331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0.875</v>
      </c>
      <c r="C42" s="23">
        <f>IF(('Sentencias TSJ'!$B43+'Sentencias TSJ'!$C43+'Sentencias TSJ'!$D43)=0,"-",'Sentencias TSJ'!C43/('Sentencias TSJ'!$B43+'Sentencias TSJ'!$C43+'Sentencias TSJ'!$D43))</f>
        <v>0</v>
      </c>
      <c r="D42" s="23">
        <f>IF(('Sentencias TSJ'!$B43+'Sentencias TSJ'!$C43+'Sentencias TSJ'!$D43)=0,"-",'Sentencias TSJ'!D43/('Sentencias TSJ'!$B43+'Sentencias TSJ'!$C43+'Sentencias TSJ'!$D43))</f>
        <v>0.125</v>
      </c>
      <c r="E42" s="23">
        <f>IF(('Sentencias TSJ'!$E43+'Sentencias TSJ'!$F43+'Sentencias TSJ'!$G43)=0,"-",'Sentencias TSJ'!E43/('Sentencias TSJ'!$E43+'Sentencias TSJ'!$F43+'Sentencias TSJ'!$G43))</f>
        <v>0</v>
      </c>
      <c r="F42" s="23">
        <f>IF(('Sentencias TSJ'!$E43+'Sentencias TSJ'!$F43+'Sentencias TSJ'!$G43)=0,"-",'Sentencias TSJ'!F43/('Sentencias TSJ'!$E43+'Sentencias TSJ'!$F43+'Sentencias TSJ'!$G43))</f>
        <v>0</v>
      </c>
      <c r="G42" s="23">
        <f>IF(('Sentencias TSJ'!$E43+'Sentencias TSJ'!$F43+'Sentencias TSJ'!$G43)=0,"-",'Sentencias TSJ'!G43/('Sentencias TSJ'!$E43+'Sentencias TSJ'!$F43+'Sentencias TSJ'!$G43))</f>
        <v>1</v>
      </c>
      <c r="H42" s="23">
        <f>IF(('Sentencias TSJ'!$H43+'Sentencias TSJ'!$I43+'Sentencias TSJ'!$J43)=0,"-",'Sentencias TSJ'!H43/('Sentencias TSJ'!$H43+'Sentencias TSJ'!$I43+'Sentencias TSJ'!$J43))</f>
        <v>0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1</v>
      </c>
      <c r="K42" s="23">
        <f>IF(('Sentencias TSJ'!$K43+'Sentencias TSJ'!$L43+'Sentencias TSJ'!$M43)=0,"-",'Sentencias TSJ'!K43/('Sentencias TSJ'!$K43+'Sentencias TSJ'!$L43+'Sentencias TSJ'!$M43))</f>
        <v>0.7</v>
      </c>
      <c r="L42" s="23">
        <f>IF(('Sentencias TSJ'!$K43+'Sentencias TSJ'!$L43+'Sentencias TSJ'!$M43)=0,"-",'Sentencias TSJ'!L43/('Sentencias TSJ'!$K43+'Sentencias TSJ'!$L43+'Sentencias TSJ'!$M43))</f>
        <v>0</v>
      </c>
      <c r="M42" s="23">
        <f>IF(('Sentencias TSJ'!$K43+'Sentencias TSJ'!$L43+'Sentencias TSJ'!$M43)=0,"-",'Sentencias TSJ'!M43/('Sentencias TSJ'!$K43+'Sentencias TSJ'!$L43+'Sentencias TSJ'!$M43))</f>
        <v>0.3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0.82857142857142863</v>
      </c>
      <c r="C43" s="23">
        <f>IF(('Sentencias TSJ'!$B44+'Sentencias TSJ'!$C44+'Sentencias TSJ'!$D44)=0,"-",'Sentencias TSJ'!C44/('Sentencias TSJ'!$B44+'Sentencias TSJ'!$C44+'Sentencias TSJ'!$D44))</f>
        <v>8.5714285714285715E-2</v>
      </c>
      <c r="D43" s="23">
        <f>IF(('Sentencias TSJ'!$B44+'Sentencias TSJ'!$C44+'Sentencias TSJ'!$D44)=0,"-",'Sentencias TSJ'!D44/('Sentencias TSJ'!$B44+'Sentencias TSJ'!$C44+'Sentencias TSJ'!$D44))</f>
        <v>8.5714285714285715E-2</v>
      </c>
      <c r="E43" s="23">
        <f>IF(('Sentencias TSJ'!$E44+'Sentencias TSJ'!$F44+'Sentencias TSJ'!$G44)=0,"-",'Sentencias TSJ'!E44/('Sentencias TSJ'!$E44+'Sentencias TSJ'!$F44+'Sentencias TSJ'!$G44))</f>
        <v>1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0.5</v>
      </c>
      <c r="I43" s="23">
        <f>IF(('Sentencias TSJ'!$H44+'Sentencias TSJ'!$I44+'Sentencias TSJ'!$J44)=0,"-",'Sentencias TSJ'!I44/('Sentencias TSJ'!$H44+'Sentencias TSJ'!$I44+'Sentencias TSJ'!$J44))</f>
        <v>0</v>
      </c>
      <c r="J43" s="23">
        <f>IF(('Sentencias TSJ'!$H44+'Sentencias TSJ'!$I44+'Sentencias TSJ'!$J44)=0,"-",'Sentencias TSJ'!J44/('Sentencias TSJ'!$H44+'Sentencias TSJ'!$I44+'Sentencias TSJ'!$J44))</f>
        <v>0.5</v>
      </c>
      <c r="K43" s="23">
        <f>IF(('Sentencias TSJ'!$K44+'Sentencias TSJ'!$L44+'Sentencias TSJ'!$M44)=0,"-",'Sentencias TSJ'!K44/('Sentencias TSJ'!$K44+'Sentencias TSJ'!$L44+'Sentencias TSJ'!$M44))</f>
        <v>0.8</v>
      </c>
      <c r="L43" s="23">
        <f>IF(('Sentencias TSJ'!$K44+'Sentencias TSJ'!$L44+'Sentencias TSJ'!$M44)=0,"-",'Sentencias TSJ'!L44/('Sentencias TSJ'!$K44+'Sentencias TSJ'!$L44+'Sentencias TSJ'!$M44))</f>
        <v>7.4999999999999997E-2</v>
      </c>
      <c r="M43" s="23">
        <f>IF(('Sentencias TSJ'!$K44+'Sentencias TSJ'!$L44+'Sentencias TSJ'!$M44)=0,"-",'Sentencias TSJ'!M44/('Sentencias TSJ'!$K44+'Sentencias TSJ'!$L44+'Sentencias TSJ'!$M44))</f>
        <v>0.125</v>
      </c>
    </row>
    <row r="44" spans="1:13" ht="15.75" thickBot="1" x14ac:dyDescent="0.3">
      <c r="A44" s="2" t="s">
        <v>15</v>
      </c>
      <c r="B44" s="23" t="str">
        <f>IF(('Sentencias TSJ'!$B45+'Sentencias TSJ'!$C45+'Sentencias TSJ'!$D45)=0,"-",'Sentencias TSJ'!B45/('Sentencias TSJ'!$B45+'Sentencias TSJ'!$C45+'Sentencias TSJ'!$D45))</f>
        <v>-</v>
      </c>
      <c r="C44" s="23" t="str">
        <f>IF(('Sentencias TSJ'!$B45+'Sentencias TSJ'!$C45+'Sentencias TSJ'!$D45)=0,"-",'Sentencias TSJ'!C45/('Sentencias TSJ'!$B45+'Sentencias TSJ'!$C45+'Sentencias TSJ'!$D45))</f>
        <v>-</v>
      </c>
      <c r="D44" s="23" t="str">
        <f>IF(('Sentencias TSJ'!$B45+'Sentencias TSJ'!$C45+'Sentencias TSJ'!$D45)=0,"-",'Sentencias TSJ'!D45/('Sentencias TSJ'!$B45+'Sentencias TSJ'!$C45+'Sentencias TSJ'!$D45))</f>
        <v>-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 t="str">
        <f>IF(('Sentencias TSJ'!$H45+'Sentencias TSJ'!$I45+'Sentencias TSJ'!$J45)=0,"-",'Sentencias TSJ'!H45/('Sentencias TSJ'!$H45+'Sentencias TSJ'!$I45+'Sentencias TSJ'!$J45))</f>
        <v>-</v>
      </c>
      <c r="I44" s="23" t="str">
        <f>IF(('Sentencias TSJ'!$H45+'Sentencias TSJ'!$I45+'Sentencias TSJ'!$J45)=0,"-",'Sentencias TSJ'!I45/('Sentencias TSJ'!$H45+'Sentencias TSJ'!$I45+'Sentencias TSJ'!$J45))</f>
        <v>-</v>
      </c>
      <c r="J44" s="23" t="str">
        <f>IF(('Sentencias TSJ'!$H45+'Sentencias TSJ'!$I45+'Sentencias TSJ'!$J45)=0,"-",'Sentencias TSJ'!J45/('Sentencias TSJ'!$H45+'Sentencias TSJ'!$I45+'Sentencias TSJ'!$J45))</f>
        <v>-</v>
      </c>
      <c r="K44" s="23" t="str">
        <f>IF(('Sentencias TSJ'!$K45+'Sentencias TSJ'!$L45+'Sentencias TSJ'!$M45)=0,"-",'Sentencias TSJ'!K45/('Sentencias TSJ'!$K45+'Sentencias TSJ'!$L45+'Sentencias TSJ'!$M45))</f>
        <v>-</v>
      </c>
      <c r="L44" s="23" t="str">
        <f>IF(('Sentencias TSJ'!$K45+'Sentencias TSJ'!$L45+'Sentencias TSJ'!$M45)=0,"-",'Sentencias TSJ'!L45/('Sentencias TSJ'!$K45+'Sentencias TSJ'!$L45+'Sentencias TSJ'!$M45))</f>
        <v>-</v>
      </c>
      <c r="M44" s="23" t="str">
        <f>IF(('Sentencias TSJ'!$K45+'Sentencias TSJ'!$L45+'Sentencias TSJ'!$M45)=0,"-",'Sentencias TSJ'!M45/('Sentencias TSJ'!$K45+'Sentencias TSJ'!$L45+'Sentencias TSJ'!$M45))</f>
        <v>-</v>
      </c>
    </row>
    <row r="45" spans="1:13" ht="15.75" thickBot="1" x14ac:dyDescent="0.3">
      <c r="A45" s="2" t="s">
        <v>16</v>
      </c>
      <c r="B45" s="23" t="str">
        <f>IF(('Sentencias TSJ'!$B46+'Sentencias TSJ'!$C46+'Sentencias TSJ'!$D46)=0,"-",'Sentencias TSJ'!B46/('Sentencias TSJ'!$B46+'Sentencias TSJ'!$C46+'Sentencias TSJ'!$D46))</f>
        <v>-</v>
      </c>
      <c r="C45" s="23" t="str">
        <f>IF(('Sentencias TSJ'!$B46+'Sentencias TSJ'!$C46+'Sentencias TSJ'!$D46)=0,"-",'Sentencias TSJ'!C46/('Sentencias TSJ'!$B46+'Sentencias TSJ'!$C46+'Sentencias TSJ'!$D46))</f>
        <v>-</v>
      </c>
      <c r="D45" s="23" t="str">
        <f>IF(('Sentencias TSJ'!$B46+'Sentencias TSJ'!$C46+'Sentencias TSJ'!$D46)=0,"-",'Sentencias TSJ'!D46/('Sentencias TSJ'!$B46+'Sentencias TSJ'!$C46+'Sentencias TSJ'!$D46))</f>
        <v>-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 t="str">
        <f>IF(('Sentencias TSJ'!$H46+'Sentencias TSJ'!$I46+'Sentencias TSJ'!$J46)=0,"-",'Sentencias TSJ'!H46/('Sentencias TSJ'!$H46+'Sentencias TSJ'!$I46+'Sentencias TSJ'!$J46))</f>
        <v>-</v>
      </c>
      <c r="I45" s="23" t="str">
        <f>IF(('Sentencias TSJ'!$H46+'Sentencias TSJ'!$I46+'Sentencias TSJ'!$J46)=0,"-",'Sentencias TSJ'!I46/('Sentencias TSJ'!$H46+'Sentencias TSJ'!$I46+'Sentencias TSJ'!$J46))</f>
        <v>-</v>
      </c>
      <c r="J45" s="23" t="str">
        <f>IF(('Sentencias TSJ'!$H46+'Sentencias TSJ'!$I46+'Sentencias TSJ'!$J46)=0,"-",'Sentencias TSJ'!J46/('Sentencias TSJ'!$H46+'Sentencias TSJ'!$I46+'Sentencias TSJ'!$J46))</f>
        <v>-</v>
      </c>
      <c r="K45" s="23" t="str">
        <f>IF(('Sentencias TSJ'!$K46+'Sentencias TSJ'!$L46+'Sentencias TSJ'!$M46)=0,"-",'Sentencias TSJ'!K46/('Sentencias TSJ'!$K46+'Sentencias TSJ'!$L46+'Sentencias TSJ'!$M46))</f>
        <v>-</v>
      </c>
      <c r="L45" s="23" t="str">
        <f>IF(('Sentencias TSJ'!$K46+'Sentencias TSJ'!$L46+'Sentencias TSJ'!$M46)=0,"-",'Sentencias TSJ'!L46/('Sentencias TSJ'!$K46+'Sentencias TSJ'!$L46+'Sentencias TSJ'!$M46))</f>
        <v>-</v>
      </c>
      <c r="M45" s="23" t="str">
        <f>IF(('Sentencias TSJ'!$K46+'Sentencias TSJ'!$L46+'Sentencias TSJ'!$M46)=0,"-",'Sentencias TSJ'!M46/('Sentencias TSJ'!$K46+'Sentencias TSJ'!$L46+'Sentencias TSJ'!$M46))</f>
        <v>-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1</v>
      </c>
      <c r="C46" s="23">
        <f>IF(('Sentencias TSJ'!$B47+'Sentencias TSJ'!$C47+'Sentencias TSJ'!$D47)=0,"-",'Sentencias TSJ'!C47/('Sentencias TSJ'!$B47+'Sentencias TSJ'!$C47+'Sentencias TSJ'!$D47))</f>
        <v>0</v>
      </c>
      <c r="D46" s="23">
        <f>IF(('Sentencias TSJ'!$B47+'Sentencias TSJ'!$C47+'Sentencias TSJ'!$D47)=0,"-",'Sentencias TSJ'!D47/('Sentencias TSJ'!$B47+'Sentencias TSJ'!$C47+'Sentencias TSJ'!$D47))</f>
        <v>0</v>
      </c>
      <c r="E46" s="23" t="str">
        <f>IF(('Sentencias TSJ'!$E47+'Sentencias TSJ'!$F47+'Sentencias TSJ'!$G47)=0,"-",'Sentencias TSJ'!E47/('Sentencias TSJ'!$E47+'Sentencias TSJ'!$F47+'Sentencias TSJ'!$G47))</f>
        <v>-</v>
      </c>
      <c r="F46" s="23" t="str">
        <f>IF(('Sentencias TSJ'!$E47+'Sentencias TSJ'!$F47+'Sentencias TSJ'!$G47)=0,"-",'Sentencias TSJ'!F47/('Sentencias TSJ'!$E47+'Sentencias TSJ'!$F47+'Sentencias TSJ'!$G47))</f>
        <v>-</v>
      </c>
      <c r="G46" s="23" t="str">
        <f>IF(('Sentencias TSJ'!$E47+'Sentencias TSJ'!$F47+'Sentencias TSJ'!$G47)=0,"-",'Sentencias TSJ'!G47/('Sentencias TSJ'!$E47+'Sentencias TSJ'!$F47+'Sentencias TSJ'!$G47))</f>
        <v>-</v>
      </c>
      <c r="H46" s="23">
        <f>IF(('Sentencias TSJ'!$H47+'Sentencias TSJ'!$I47+'Sentencias TSJ'!$J47)=0,"-",'Sentencias TSJ'!H47/('Sentencias TSJ'!$H47+'Sentencias TSJ'!$I47+'Sentencias TSJ'!$J47))</f>
        <v>1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0</v>
      </c>
      <c r="K46" s="23">
        <f>IF(('Sentencias TSJ'!$K47+'Sentencias TSJ'!$L47+'Sentencias TSJ'!$M47)=0,"-",'Sentencias TSJ'!K47/('Sentencias TSJ'!$K47+'Sentencias TSJ'!$L47+'Sentencias TSJ'!$M47))</f>
        <v>1</v>
      </c>
      <c r="L46" s="23">
        <f>IF(('Sentencias TSJ'!$K47+'Sentencias TSJ'!$L47+'Sentencias TSJ'!$M47)=0,"-",'Sentencias TSJ'!L47/('Sentencias TSJ'!$K47+'Sentencias TSJ'!$L47+'Sentencias TSJ'!$M47))</f>
        <v>0</v>
      </c>
      <c r="M46" s="23">
        <f>IF(('Sentencias TSJ'!$K47+'Sentencias TSJ'!$L47+'Sentencias TSJ'!$M47)=0,"-",'Sentencias TSJ'!M47/('Sentencias TSJ'!$K47+'Sentencias TSJ'!$L47+'Sentencias TSJ'!$M47))</f>
        <v>0</v>
      </c>
    </row>
    <row r="47" spans="1:13" ht="15.75" thickBot="1" x14ac:dyDescent="0.3">
      <c r="A47" s="2" t="s">
        <v>18</v>
      </c>
      <c r="B47" s="23" t="str">
        <f>IF(('Sentencias TSJ'!$B48+'Sentencias TSJ'!$C48+'Sentencias TSJ'!$D48)=0,"-",'Sentencias TSJ'!B48/('Sentencias TSJ'!$B48+'Sentencias TSJ'!$C48+'Sentencias TSJ'!$D48))</f>
        <v>-</v>
      </c>
      <c r="C47" s="23" t="str">
        <f>IF(('Sentencias TSJ'!$B48+'Sentencias TSJ'!$C48+'Sentencias TSJ'!$D48)=0,"-",'Sentencias TSJ'!C48/('Sentencias TSJ'!$B48+'Sentencias TSJ'!$C48+'Sentencias TSJ'!$D48))</f>
        <v>-</v>
      </c>
      <c r="D47" s="23" t="str">
        <f>IF(('Sentencias TSJ'!$B48+'Sentencias TSJ'!$C48+'Sentencias TSJ'!$D48)=0,"-",'Sentencias TSJ'!D48/('Sentencias TSJ'!$B48+'Sentencias TSJ'!$C48+'Sentencias TSJ'!$D48))</f>
        <v>-</v>
      </c>
      <c r="E47" s="23" t="str">
        <f>IF(('Sentencias TSJ'!$E48+'Sentencias TSJ'!$F48+'Sentencias TSJ'!$G48)=0,"-",'Sentencias TSJ'!E48/('Sentencias TSJ'!$E48+'Sentencias TSJ'!$F48+'Sentencias TSJ'!$G48))</f>
        <v>-</v>
      </c>
      <c r="F47" s="23" t="str">
        <f>IF(('Sentencias TSJ'!$E48+'Sentencias TSJ'!$F48+'Sentencias TSJ'!$G48)=0,"-",'Sentencias TSJ'!F48/('Sentencias TSJ'!$E48+'Sentencias TSJ'!$F48+'Sentencias TSJ'!$G48))</f>
        <v>-</v>
      </c>
      <c r="G47" s="23" t="str">
        <f>IF(('Sentencias TSJ'!$E48+'Sentencias TSJ'!$F48+'Sentencias TSJ'!$G48)=0,"-",'Sentencias TSJ'!G48/('Sentencias TSJ'!$E48+'Sentencias TSJ'!$F48+'Sentencias TSJ'!$G48))</f>
        <v>-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 t="str">
        <f>IF(('Sentencias TSJ'!$K48+'Sentencias TSJ'!$L48+'Sentencias TSJ'!$M48)=0,"-",'Sentencias TSJ'!K48/('Sentencias TSJ'!$K48+'Sentencias TSJ'!$L48+'Sentencias TSJ'!$M48))</f>
        <v>-</v>
      </c>
      <c r="L47" s="23" t="str">
        <f>IF(('Sentencias TSJ'!$K48+'Sentencias TSJ'!$L48+'Sentencias TSJ'!$M48)=0,"-",'Sentencias TSJ'!L48/('Sentencias TSJ'!$K48+'Sentencias TSJ'!$L48+'Sentencias TSJ'!$M48))</f>
        <v>-</v>
      </c>
      <c r="M47" s="23" t="str">
        <f>IF(('Sentencias TSJ'!$K48+'Sentencias TSJ'!$L48+'Sentencias TSJ'!$M48)=0,"-",'Sentencias TSJ'!M48/('Sentencias TSJ'!$K48+'Sentencias TSJ'!$L48+'Sentencias TSJ'!$M48))</f>
        <v>-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0.87437185929648242</v>
      </c>
      <c r="C48" s="7">
        <f>IF(('Sentencias TSJ'!$B49+'Sentencias TSJ'!$C49+'Sentencias TSJ'!$D49)=0,"-",'Sentencias TSJ'!C49/('Sentencias TSJ'!$B49+'Sentencias TSJ'!$C49+'Sentencias TSJ'!$D49))</f>
        <v>6.030150753768844E-2</v>
      </c>
      <c r="D48" s="7">
        <f>IF(('Sentencias TSJ'!$B49+'Sentencias TSJ'!$C49+'Sentencias TSJ'!$D49)=0,"-",'Sentencias TSJ'!D49/('Sentencias TSJ'!$B49+'Sentencias TSJ'!$C49+'Sentencias TSJ'!$D49))</f>
        <v>6.5326633165829151E-2</v>
      </c>
      <c r="E48" s="7">
        <f>IF(('Sentencias TSJ'!$E49+'Sentencias TSJ'!$F49+'Sentencias TSJ'!$G49)=0,"-",'Sentencias TSJ'!E49/('Sentencias TSJ'!$E49+'Sentencias TSJ'!$F49+'Sentencias TSJ'!$G49))</f>
        <v>0.66666666666666663</v>
      </c>
      <c r="F48" s="7">
        <f>IF(('Sentencias TSJ'!$E49+'Sentencias TSJ'!$F49+'Sentencias TSJ'!$G49)=0,"-",'Sentencias TSJ'!F49/('Sentencias TSJ'!$E49+'Sentencias TSJ'!$F49+'Sentencias TSJ'!$G49))</f>
        <v>6.6666666666666666E-2</v>
      </c>
      <c r="G48" s="7">
        <f>IF(('Sentencias TSJ'!$E49+'Sentencias TSJ'!$F49+'Sentencias TSJ'!$G49)=0,"-",'Sentencias TSJ'!G49/('Sentencias TSJ'!$E49+'Sentencias TSJ'!$F49+'Sentencias TSJ'!$G49))</f>
        <v>0.26666666666666666</v>
      </c>
      <c r="H48" s="7">
        <f>IF(('Sentencias TSJ'!$H49+'Sentencias TSJ'!$I49+'Sentencias TSJ'!$J49)=0,"-",'Sentencias TSJ'!H49/('Sentencias TSJ'!$H49+'Sentencias TSJ'!$I49+'Sentencias TSJ'!$J49))</f>
        <v>0.7142857142857143</v>
      </c>
      <c r="I48" s="7">
        <f>IF(('Sentencias TSJ'!$H49+'Sentencias TSJ'!$I49+'Sentencias TSJ'!$J49)=0,"-",'Sentencias TSJ'!I49/('Sentencias TSJ'!$H49+'Sentencias TSJ'!$I49+'Sentencias TSJ'!$J49))</f>
        <v>5.7142857142857141E-2</v>
      </c>
      <c r="J48" s="7">
        <f>IF(('Sentencias TSJ'!$H49+'Sentencias TSJ'!$I49+'Sentencias TSJ'!$J49)=0,"-",'Sentencias TSJ'!J49/('Sentencias TSJ'!$H49+'Sentencias TSJ'!$I49+'Sentencias TSJ'!$J49))</f>
        <v>0.22857142857142856</v>
      </c>
      <c r="K48" s="7">
        <f>IF(('Sentencias TSJ'!$K49+'Sentencias TSJ'!$L49+'Sentencias TSJ'!$M49)=0,"-",'Sentencias TSJ'!K49/('Sentencias TSJ'!$K49+'Sentencias TSJ'!$L49+'Sentencias TSJ'!$M49))</f>
        <v>0.8393574297188755</v>
      </c>
      <c r="L48" s="7">
        <f>IF(('Sentencias TSJ'!$K49+'Sentencias TSJ'!$L49+'Sentencias TSJ'!$M49)=0,"-",'Sentencias TSJ'!L49/('Sentencias TSJ'!$K49+'Sentencias TSJ'!$L49+'Sentencias TSJ'!$M49))</f>
        <v>6.0240963855421686E-2</v>
      </c>
      <c r="M48" s="7">
        <f>IF(('Sentencias TSJ'!$K49+'Sentencias TSJ'!$L49+'Sentencias TSJ'!$M49)=0,"-",'Sentencias TSJ'!M49/('Sentencias TSJ'!$K49+'Sentencias TSJ'!$L49+'Sentencias TSJ'!$M49))</f>
        <v>0.10040160642570281</v>
      </c>
    </row>
    <row r="51" spans="1:13" x14ac:dyDescent="0.25">
      <c r="A51" s="37" t="s">
        <v>2</v>
      </c>
      <c r="B51" s="34" t="s">
        <v>33</v>
      </c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24.75" customHeight="1" x14ac:dyDescent="0.25">
      <c r="A52" s="36"/>
      <c r="B52" s="37" t="s">
        <v>30</v>
      </c>
      <c r="C52" s="38"/>
      <c r="D52" s="38"/>
      <c r="E52" s="37" t="s">
        <v>31</v>
      </c>
      <c r="F52" s="38"/>
      <c r="G52" s="38"/>
      <c r="H52" s="37" t="s">
        <v>32</v>
      </c>
      <c r="I52" s="38"/>
      <c r="J52" s="38"/>
      <c r="K52" s="37" t="s">
        <v>2</v>
      </c>
      <c r="L52" s="38"/>
      <c r="M52" s="38"/>
    </row>
    <row r="53" spans="1:13" ht="51" x14ac:dyDescent="0.25">
      <c r="A53" s="36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0.88532110091743121</v>
      </c>
      <c r="C54" s="23">
        <f>IF(('Sentencias TSJ'!$B55+'Sentencias TSJ'!$C55+'Sentencias TSJ'!$D55)=0,"-",'Sentencias TSJ'!C55/('Sentencias TSJ'!$B55+'Sentencias TSJ'!$C55+'Sentencias TSJ'!$D55))</f>
        <v>3.4403669724770644E-2</v>
      </c>
      <c r="D54" s="23">
        <f>IF(('Sentencias TSJ'!$B55+'Sentencias TSJ'!$C55+'Sentencias TSJ'!$D55)=0,"-",'Sentencias TSJ'!D55/('Sentencias TSJ'!$B55+'Sentencias TSJ'!$C55+'Sentencias TSJ'!$D55))</f>
        <v>8.027522935779817E-2</v>
      </c>
      <c r="E54" s="23">
        <f>+'Sentencias TSJ'!E55/('Sentencias TSJ'!E55+'Sentencias TSJ'!F55+'Sentencias TSJ'!G55)</f>
        <v>0.86363636363636365</v>
      </c>
      <c r="F54" s="23">
        <f>+'Sentencias TSJ'!F55/('Sentencias TSJ'!E55+'Sentencias TSJ'!F55+'Sentencias TSJ'!G55)</f>
        <v>4.5454545454545456E-2</v>
      </c>
      <c r="G54" s="23">
        <f>+'Sentencias TSJ'!G55/('Sentencias TSJ'!E55+'Sentencias TSJ'!F55+'Sentencias TSJ'!G55)</f>
        <v>9.0909090909090912E-2</v>
      </c>
      <c r="H54" s="23">
        <f>IF(('Sentencias TSJ'!$H55+'Sentencias TSJ'!$I55+'Sentencias TSJ'!$J55)=0,"-",'Sentencias TSJ'!H55/('Sentencias TSJ'!$H55+'Sentencias TSJ'!$I55+'Sentencias TSJ'!$J55))</f>
        <v>0.89830508474576276</v>
      </c>
      <c r="I54" s="23">
        <f>IF(('Sentencias TSJ'!$H55+'Sentencias TSJ'!$I55+'Sentencias TSJ'!$J55)=0,"-",'Sentencias TSJ'!I55/('Sentencias TSJ'!$H55+'Sentencias TSJ'!$I55+'Sentencias TSJ'!$J55))</f>
        <v>5.0847457627118647E-2</v>
      </c>
      <c r="J54" s="23">
        <f>IF(('Sentencias TSJ'!$H55+'Sentencias TSJ'!$I55+'Sentencias TSJ'!$J55)=0,"-",'Sentencias TSJ'!J55/('Sentencias TSJ'!$H55+'Sentencias TSJ'!$I55+'Sentencias TSJ'!$J55))</f>
        <v>5.0847457627118647E-2</v>
      </c>
      <c r="K54" s="23">
        <f>IF(('Sentencias TSJ'!$K55+'Sentencias TSJ'!$L55+'Sentencias TSJ'!$M55)=0,"-",'Sentencias TSJ'!K55/('Sentencias TSJ'!$K55+'Sentencias TSJ'!$L55+'Sentencias TSJ'!$M55))</f>
        <v>0.88588007736943908</v>
      </c>
      <c r="L54" s="23">
        <f>IF(('Sentencias TSJ'!$K55+'Sentencias TSJ'!$L55+'Sentencias TSJ'!$M55)=0,"-",'Sentencias TSJ'!L55/('Sentencias TSJ'!$K55+'Sentencias TSJ'!$L55+'Sentencias TSJ'!$M55))</f>
        <v>3.6750483558994199E-2</v>
      </c>
      <c r="M54" s="23">
        <f>IF(('Sentencias TSJ'!$K55+'Sentencias TSJ'!$L55+'Sentencias TSJ'!$M55)=0,"-",'Sentencias TSJ'!M55/('Sentencias TSJ'!$K55+'Sentencias TSJ'!$L55+'Sentencias TSJ'!$M55))</f>
        <v>7.7369439071566737E-2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0.87610619469026552</v>
      </c>
      <c r="C55" s="23">
        <f>IF(('Sentencias TSJ'!$B56+'Sentencias TSJ'!$C56+'Sentencias TSJ'!$D56)=0,"-",'Sentencias TSJ'!C56/('Sentencias TSJ'!$B56+'Sentencias TSJ'!$C56+'Sentencias TSJ'!$D56))</f>
        <v>0.10619469026548672</v>
      </c>
      <c r="D55" s="23">
        <f>IF(('Sentencias TSJ'!$B56+'Sentencias TSJ'!$C56+'Sentencias TSJ'!$D56)=0,"-",'Sentencias TSJ'!D56/('Sentencias TSJ'!$B56+'Sentencias TSJ'!$C56+'Sentencias TSJ'!$D56))</f>
        <v>1.7699115044247787E-2</v>
      </c>
      <c r="E55" s="23">
        <f>+'Sentencias TSJ'!E56/('Sentencias TSJ'!E56+'Sentencias TSJ'!F56+'Sentencias TSJ'!G56)</f>
        <v>1</v>
      </c>
      <c r="F55" s="23">
        <f>+'Sentencias TSJ'!F56/('Sentencias TSJ'!E56+'Sentencias TSJ'!F56+'Sentencias TSJ'!G56)</f>
        <v>0</v>
      </c>
      <c r="G55" s="23">
        <f>+'Sentencias TSJ'!G56/('Sentencias TSJ'!E56+'Sentencias TSJ'!F56+'Sentencias TSJ'!G56)</f>
        <v>0</v>
      </c>
      <c r="H55" s="23">
        <f>IF(('Sentencias TSJ'!$H56+'Sentencias TSJ'!$I56+'Sentencias TSJ'!$J56)=0,"-",'Sentencias TSJ'!H56/('Sentencias TSJ'!$H56+'Sentencias TSJ'!$I56+'Sentencias TSJ'!$J56))</f>
        <v>0.68421052631578949</v>
      </c>
      <c r="I55" s="23">
        <f>IF(('Sentencias TSJ'!$H56+'Sentencias TSJ'!$I56+'Sentencias TSJ'!$J56)=0,"-",'Sentencias TSJ'!I56/('Sentencias TSJ'!$H56+'Sentencias TSJ'!$I56+'Sentencias TSJ'!$J56))</f>
        <v>0</v>
      </c>
      <c r="J55" s="23">
        <f>IF(('Sentencias TSJ'!$H56+'Sentencias TSJ'!$I56+'Sentencias TSJ'!$J56)=0,"-",'Sentencias TSJ'!J56/('Sentencias TSJ'!$H56+'Sentencias TSJ'!$I56+'Sentencias TSJ'!$J56))</f>
        <v>0.31578947368421051</v>
      </c>
      <c r="K55" s="23">
        <f>IF(('Sentencias TSJ'!$K56+'Sentencias TSJ'!$L56+'Sentencias TSJ'!$M56)=0,"-",'Sentencias TSJ'!K56/('Sentencias TSJ'!$K56+'Sentencias TSJ'!$L56+'Sentencias TSJ'!$M56))</f>
        <v>0.84962406015037595</v>
      </c>
      <c r="L55" s="23">
        <f>IF(('Sentencias TSJ'!$K56+'Sentencias TSJ'!$L56+'Sentencias TSJ'!$M56)=0,"-",'Sentencias TSJ'!L56/('Sentencias TSJ'!$K56+'Sentencias TSJ'!$L56+'Sentencias TSJ'!$M56))</f>
        <v>9.0225563909774431E-2</v>
      </c>
      <c r="M55" s="23">
        <f>IF(('Sentencias TSJ'!$K56+'Sentencias TSJ'!$L56+'Sentencias TSJ'!$M56)=0,"-",'Sentencias TSJ'!M56/('Sentencias TSJ'!$K56+'Sentencias TSJ'!$L56+'Sentencias TSJ'!$M56))</f>
        <v>6.0150375939849621E-2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0.92592592592592593</v>
      </c>
      <c r="C56" s="23">
        <f>IF(('Sentencias TSJ'!$B57+'Sentencias TSJ'!$C57+'Sentencias TSJ'!$D57)=0,"-",'Sentencias TSJ'!C57/('Sentencias TSJ'!$B57+'Sentencias TSJ'!$C57+'Sentencias TSJ'!$D57))</f>
        <v>0</v>
      </c>
      <c r="D56" s="23">
        <f>IF(('Sentencias TSJ'!$B57+'Sentencias TSJ'!$C57+'Sentencias TSJ'!$D57)=0,"-",'Sentencias TSJ'!D57/('Sentencias TSJ'!$B57+'Sentencias TSJ'!$C57+'Sentencias TSJ'!$D57))</f>
        <v>7.407407407407407E-2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0.75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0.25</v>
      </c>
      <c r="K56" s="23">
        <f>IF(('Sentencias TSJ'!$K57+'Sentencias TSJ'!$L57+'Sentencias TSJ'!$M57)=0,"-",'Sentencias TSJ'!K57/('Sentencias TSJ'!$K57+'Sentencias TSJ'!$L57+'Sentencias TSJ'!$M57))</f>
        <v>0.90322580645161288</v>
      </c>
      <c r="L56" s="23">
        <f>IF(('Sentencias TSJ'!$K57+'Sentencias TSJ'!$L57+'Sentencias TSJ'!$M57)=0,"-",'Sentencias TSJ'!L57/('Sentencias TSJ'!$K57+'Sentencias TSJ'!$L57+'Sentencias TSJ'!$M57))</f>
        <v>0</v>
      </c>
      <c r="M56" s="23">
        <f>IF(('Sentencias TSJ'!$K57+'Sentencias TSJ'!$L57+'Sentencias TSJ'!$M57)=0,"-",'Sentencias TSJ'!M57/('Sentencias TSJ'!$K57+'Sentencias TSJ'!$L57+'Sentencias TSJ'!$M57))</f>
        <v>9.6774193548387094E-2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0.81720430107526887</v>
      </c>
      <c r="C57" s="23">
        <f>IF(('Sentencias TSJ'!$B58+'Sentencias TSJ'!$C58+'Sentencias TSJ'!$D58)=0,"-",'Sentencias TSJ'!C58/('Sentencias TSJ'!$B58+'Sentencias TSJ'!$C58+'Sentencias TSJ'!$D58))</f>
        <v>0.10752688172043011</v>
      </c>
      <c r="D57" s="23">
        <f>IF(('Sentencias TSJ'!$B58+'Sentencias TSJ'!$C58+'Sentencias TSJ'!$D58)=0,"-",'Sentencias TSJ'!D58/('Sentencias TSJ'!$B58+'Sentencias TSJ'!$C58+'Sentencias TSJ'!$D58))</f>
        <v>7.5268817204301078E-2</v>
      </c>
      <c r="E57" s="23">
        <f>+'Sentencias TSJ'!E58/('Sentencias TSJ'!E58+'Sentencias TSJ'!F58+'Sentencias TSJ'!G58)</f>
        <v>0.88888888888888884</v>
      </c>
      <c r="F57" s="23">
        <f>+'Sentencias TSJ'!F58/('Sentencias TSJ'!E58+'Sentencias TSJ'!F58+'Sentencias TSJ'!G58)</f>
        <v>0.1111111111111111</v>
      </c>
      <c r="G57" s="23">
        <f>+'Sentencias TSJ'!G58/('Sentencias TSJ'!E58+'Sentencias TSJ'!F58+'Sentencias TSJ'!G58)</f>
        <v>0</v>
      </c>
      <c r="H57" s="23">
        <f>IF(('Sentencias TSJ'!$H58+'Sentencias TSJ'!$I58+'Sentencias TSJ'!$J58)=0,"-",'Sentencias TSJ'!H58/('Sentencias TSJ'!$H58+'Sentencias TSJ'!$I58+'Sentencias TSJ'!$J58))</f>
        <v>0.75</v>
      </c>
      <c r="I57" s="23">
        <f>IF(('Sentencias TSJ'!$H58+'Sentencias TSJ'!$I58+'Sentencias TSJ'!$J58)=0,"-",'Sentencias TSJ'!I58/('Sentencias TSJ'!$H58+'Sentencias TSJ'!$I58+'Sentencias TSJ'!$J58))</f>
        <v>0</v>
      </c>
      <c r="J57" s="23">
        <f>IF(('Sentencias TSJ'!$H58+'Sentencias TSJ'!$I58+'Sentencias TSJ'!$J58)=0,"-",'Sentencias TSJ'!J58/('Sentencias TSJ'!$H58+'Sentencias TSJ'!$I58+'Sentencias TSJ'!$J58))</f>
        <v>0.25</v>
      </c>
      <c r="K57" s="23">
        <f>IF(('Sentencias TSJ'!$K58+'Sentencias TSJ'!$L58+'Sentencias TSJ'!$M58)=0,"-",'Sentencias TSJ'!K58/('Sentencias TSJ'!$K58+'Sentencias TSJ'!$L58+'Sentencias TSJ'!$M58))</f>
        <v>0.81909547738693467</v>
      </c>
      <c r="L57" s="23">
        <f>IF(('Sentencias TSJ'!$K58+'Sentencias TSJ'!$L58+'Sentencias TSJ'!$M58)=0,"-",'Sentencias TSJ'!L58/('Sentencias TSJ'!$K58+'Sentencias TSJ'!$L58+'Sentencias TSJ'!$M58))</f>
        <v>0.10552763819095477</v>
      </c>
      <c r="M57" s="23">
        <f>IF(('Sentencias TSJ'!$K58+'Sentencias TSJ'!$L58+'Sentencias TSJ'!$M58)=0,"-",'Sentencias TSJ'!M58/('Sentencias TSJ'!$K58+'Sentencias TSJ'!$L58+'Sentencias TSJ'!$M58))</f>
        <v>7.5376884422110546E-2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0.9050279329608939</v>
      </c>
      <c r="C58" s="23">
        <f>IF(('Sentencias TSJ'!$B59+'Sentencias TSJ'!$C59+'Sentencias TSJ'!$D59)=0,"-",'Sentencias TSJ'!C59/('Sentencias TSJ'!$B59+'Sentencias TSJ'!$C59+'Sentencias TSJ'!$D59))</f>
        <v>5.027932960893855E-2</v>
      </c>
      <c r="D58" s="23">
        <f>IF(('Sentencias TSJ'!$B59+'Sentencias TSJ'!$C59+'Sentencias TSJ'!$D59)=0,"-",'Sentencias TSJ'!D59/('Sentencias TSJ'!$B59+'Sentencias TSJ'!$C59+'Sentencias TSJ'!$D59))</f>
        <v>4.4692737430167599E-2</v>
      </c>
      <c r="E58" s="23">
        <f>+'Sentencias TSJ'!E59/('Sentencias TSJ'!E59+'Sentencias TSJ'!F59+'Sentencias TSJ'!G59)</f>
        <v>0.82608695652173914</v>
      </c>
      <c r="F58" s="23">
        <f>+'Sentencias TSJ'!F59/('Sentencias TSJ'!E59+'Sentencias TSJ'!F59+'Sentencias TSJ'!G59)</f>
        <v>4.3478260869565216E-2</v>
      </c>
      <c r="G58" s="23">
        <f>+'Sentencias TSJ'!G59/('Sentencias TSJ'!E59+'Sentencias TSJ'!F59+'Sentencias TSJ'!G59)</f>
        <v>0.13043478260869565</v>
      </c>
      <c r="H58" s="23">
        <f>IF(('Sentencias TSJ'!$H59+'Sentencias TSJ'!$I59+'Sentencias TSJ'!$J59)=0,"-",'Sentencias TSJ'!H59/('Sentencias TSJ'!$H59+'Sentencias TSJ'!$I59+'Sentencias TSJ'!$J59))</f>
        <v>0.88888888888888884</v>
      </c>
      <c r="I58" s="23">
        <f>IF(('Sentencias TSJ'!$H59+'Sentencias TSJ'!$I59+'Sentencias TSJ'!$J59)=0,"-",'Sentencias TSJ'!I59/('Sentencias TSJ'!$H59+'Sentencias TSJ'!$I59+'Sentencias TSJ'!$J59))</f>
        <v>0.1111111111111111</v>
      </c>
      <c r="J58" s="23">
        <f>IF(('Sentencias TSJ'!$H59+'Sentencias TSJ'!$I59+'Sentencias TSJ'!$J59)=0,"-",'Sentencias TSJ'!J59/('Sentencias TSJ'!$H59+'Sentencias TSJ'!$I59+'Sentencias TSJ'!$J59))</f>
        <v>0</v>
      </c>
      <c r="K58" s="23">
        <f>IF(('Sentencias TSJ'!$K59+'Sentencias TSJ'!$L59+'Sentencias TSJ'!$M59)=0,"-",'Sentencias TSJ'!K59/('Sentencias TSJ'!$K59+'Sentencias TSJ'!$L59+'Sentencias TSJ'!$M59))</f>
        <v>0.89519650655021832</v>
      </c>
      <c r="L58" s="23">
        <f>IF(('Sentencias TSJ'!$K59+'Sentencias TSJ'!$L59+'Sentencias TSJ'!$M59)=0,"-",'Sentencias TSJ'!L59/('Sentencias TSJ'!$K59+'Sentencias TSJ'!$L59+'Sentencias TSJ'!$M59))</f>
        <v>5.6768558951965066E-2</v>
      </c>
      <c r="M58" s="23">
        <f>IF(('Sentencias TSJ'!$K59+'Sentencias TSJ'!$L59+'Sentencias TSJ'!$M59)=0,"-",'Sentencias TSJ'!M59/('Sentencias TSJ'!$K59+'Sentencias TSJ'!$L59+'Sentencias TSJ'!$M59))</f>
        <v>4.8034934497816595E-2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0.82608695652173914</v>
      </c>
      <c r="C59" s="23">
        <f>IF(('Sentencias TSJ'!$B60+'Sentencias TSJ'!$C60+'Sentencias TSJ'!$D60)=0,"-",'Sentencias TSJ'!C60/('Sentencias TSJ'!$B60+'Sentencias TSJ'!$C60+'Sentencias TSJ'!$D60))</f>
        <v>0.13043478260869565</v>
      </c>
      <c r="D59" s="23">
        <f>IF(('Sentencias TSJ'!$B60+'Sentencias TSJ'!$C60+'Sentencias TSJ'!$D60)=0,"-",'Sentencias TSJ'!D60/('Sentencias TSJ'!$B60+'Sentencias TSJ'!$C60+'Sentencias TSJ'!$D60))</f>
        <v>4.3478260869565216E-2</v>
      </c>
      <c r="E59" s="23">
        <f>+'Sentencias TSJ'!E60/('Sentencias TSJ'!E60+'Sentencias TSJ'!F60+'Sentencias TSJ'!G60)</f>
        <v>1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</v>
      </c>
      <c r="H59" s="23">
        <f>IF(('Sentencias TSJ'!$H60+'Sentencias TSJ'!$I60+'Sentencias TSJ'!$J60)=0,"-",'Sentencias TSJ'!H60/('Sentencias TSJ'!$H60+'Sentencias TSJ'!$I60+'Sentencias TSJ'!$J60))</f>
        <v>1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</v>
      </c>
      <c r="K59" s="23">
        <f>IF(('Sentencias TSJ'!$K60+'Sentencias TSJ'!$L60+'Sentencias TSJ'!$M60)=0,"-",'Sentencias TSJ'!K60/('Sentencias TSJ'!$K60+'Sentencias TSJ'!$L60+'Sentencias TSJ'!$M60))</f>
        <v>0.8666666666666667</v>
      </c>
      <c r="L59" s="23">
        <f>IF(('Sentencias TSJ'!$K60+'Sentencias TSJ'!$L60+'Sentencias TSJ'!$M60)=0,"-",'Sentencias TSJ'!L60/('Sentencias TSJ'!$K60+'Sentencias TSJ'!$L60+'Sentencias TSJ'!$M60))</f>
        <v>0.1</v>
      </c>
      <c r="M59" s="23">
        <f>IF(('Sentencias TSJ'!$K60+'Sentencias TSJ'!$L60+'Sentencias TSJ'!$M60)=0,"-",'Sentencias TSJ'!M60/('Sentencias TSJ'!$K60+'Sentencias TSJ'!$L60+'Sentencias TSJ'!$M60))</f>
        <v>3.3333333333333333E-2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0.85333333333333339</v>
      </c>
      <c r="C60" s="23">
        <f>IF(('Sentencias TSJ'!$B61+'Sentencias TSJ'!$C61+'Sentencias TSJ'!$D61)=0,"-",'Sentencias TSJ'!C61/('Sentencias TSJ'!$B61+'Sentencias TSJ'!$C61+'Sentencias TSJ'!$D61))</f>
        <v>0.04</v>
      </c>
      <c r="D60" s="23">
        <f>IF(('Sentencias TSJ'!$B61+'Sentencias TSJ'!$C61+'Sentencias TSJ'!$D61)=0,"-",'Sentencias TSJ'!D61/('Sentencias TSJ'!$B61+'Sentencias TSJ'!$C61+'Sentencias TSJ'!$D61))</f>
        <v>0.10666666666666667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0.42857142857142855</v>
      </c>
      <c r="I60" s="23">
        <f>IF(('Sentencias TSJ'!$H61+'Sentencias TSJ'!$I61+'Sentencias TSJ'!$J61)=0,"-",'Sentencias TSJ'!I61/('Sentencias TSJ'!$H61+'Sentencias TSJ'!$I61+'Sentencias TSJ'!$J61))</f>
        <v>0.2857142857142857</v>
      </c>
      <c r="J60" s="23">
        <f>IF(('Sentencias TSJ'!$H61+'Sentencias TSJ'!$I61+'Sentencias TSJ'!$J61)=0,"-",'Sentencias TSJ'!J61/('Sentencias TSJ'!$H61+'Sentencias TSJ'!$I61+'Sentencias TSJ'!$J61))</f>
        <v>0.2857142857142857</v>
      </c>
      <c r="K60" s="23">
        <f>IF(('Sentencias TSJ'!$K61+'Sentencias TSJ'!$L61+'Sentencias TSJ'!$M61)=0,"-",'Sentencias TSJ'!K61/('Sentencias TSJ'!$K61+'Sentencias TSJ'!$L61+'Sentencias TSJ'!$M61))</f>
        <v>0.82352941176470584</v>
      </c>
      <c r="L60" s="23">
        <f>IF(('Sentencias TSJ'!$K61+'Sentencias TSJ'!$L61+'Sentencias TSJ'!$M61)=0,"-",'Sentencias TSJ'!L61/('Sentencias TSJ'!$K61+'Sentencias TSJ'!$L61+'Sentencias TSJ'!$M61))</f>
        <v>5.8823529411764705E-2</v>
      </c>
      <c r="M60" s="23">
        <f>IF(('Sentencias TSJ'!$K61+'Sentencias TSJ'!$L61+'Sentencias TSJ'!$M61)=0,"-",'Sentencias TSJ'!M61/('Sentencias TSJ'!$K61+'Sentencias TSJ'!$L61+'Sentencias TSJ'!$M61))</f>
        <v>0.11764705882352941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0.85576923076923073</v>
      </c>
      <c r="C61" s="23">
        <f>IF(('Sentencias TSJ'!$B62+'Sentencias TSJ'!$C62+'Sentencias TSJ'!$D62)=0,"-",'Sentencias TSJ'!C62/('Sentencias TSJ'!$B62+'Sentencias TSJ'!$C62+'Sentencias TSJ'!$D62))</f>
        <v>6.7307692307692304E-2</v>
      </c>
      <c r="D61" s="23">
        <f>IF(('Sentencias TSJ'!$B62+'Sentencias TSJ'!$C62+'Sentencias TSJ'!$D62)=0,"-",'Sentencias TSJ'!D62/('Sentencias TSJ'!$B62+'Sentencias TSJ'!$C62+'Sentencias TSJ'!$D62))</f>
        <v>7.6923076923076927E-2</v>
      </c>
      <c r="E61" s="23">
        <f>+'Sentencias TSJ'!E62/('Sentencias TSJ'!E62+'Sentencias TSJ'!F62+'Sentencias TSJ'!G62)</f>
        <v>1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0.9</v>
      </c>
      <c r="I61" s="23">
        <f>IF(('Sentencias TSJ'!$H62+'Sentencias TSJ'!$I62+'Sentencias TSJ'!$J62)=0,"-",'Sentencias TSJ'!I62/('Sentencias TSJ'!$H62+'Sentencias TSJ'!$I62+'Sentencias TSJ'!$J62))</f>
        <v>0</v>
      </c>
      <c r="J61" s="23">
        <f>IF(('Sentencias TSJ'!$H62+'Sentencias TSJ'!$I62+'Sentencias TSJ'!$J62)=0,"-",'Sentencias TSJ'!J62/('Sentencias TSJ'!$H62+'Sentencias TSJ'!$I62+'Sentencias TSJ'!$J62))</f>
        <v>0.1</v>
      </c>
      <c r="K61" s="23">
        <f>IF(('Sentencias TSJ'!$K62+'Sentencias TSJ'!$L62+'Sentencias TSJ'!$M62)=0,"-",'Sentencias TSJ'!K62/('Sentencias TSJ'!$K62+'Sentencias TSJ'!$L62+'Sentencias TSJ'!$M62))</f>
        <v>0.86440677966101698</v>
      </c>
      <c r="L61" s="23">
        <f>IF(('Sentencias TSJ'!$K62+'Sentencias TSJ'!$L62+'Sentencias TSJ'!$M62)=0,"-",'Sentencias TSJ'!L62/('Sentencias TSJ'!$K62+'Sentencias TSJ'!$L62+'Sentencias TSJ'!$M62))</f>
        <v>5.9322033898305086E-2</v>
      </c>
      <c r="M61" s="23">
        <f>IF(('Sentencias TSJ'!$K62+'Sentencias TSJ'!$L62+'Sentencias TSJ'!$M62)=0,"-",'Sentencias TSJ'!M62/('Sentencias TSJ'!$K62+'Sentencias TSJ'!$L62+'Sentencias TSJ'!$M62))</f>
        <v>7.6271186440677971E-2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0.90078585461689586</v>
      </c>
      <c r="C62" s="23">
        <f>IF(('Sentencias TSJ'!$B63+'Sentencias TSJ'!$C63+'Sentencias TSJ'!$D63)=0,"-",'Sentencias TSJ'!C63/('Sentencias TSJ'!$B63+'Sentencias TSJ'!$C63+'Sentencias TSJ'!$D63))</f>
        <v>4.8133595284872301E-2</v>
      </c>
      <c r="D62" s="23">
        <f>IF(('Sentencias TSJ'!$B63+'Sentencias TSJ'!$C63+'Sentencias TSJ'!$D63)=0,"-",'Sentencias TSJ'!D63/('Sentencias TSJ'!$B63+'Sentencias TSJ'!$C63+'Sentencias TSJ'!$D63))</f>
        <v>5.1080550098231828E-2</v>
      </c>
      <c r="E62" s="23">
        <f>+'Sentencias TSJ'!E63/('Sentencias TSJ'!E63+'Sentencias TSJ'!F63+'Sentencias TSJ'!G63)</f>
        <v>0.90476190476190477</v>
      </c>
      <c r="F62" s="23">
        <f>+'Sentencias TSJ'!F63/('Sentencias TSJ'!E63+'Sentencias TSJ'!F63+'Sentencias TSJ'!G63)</f>
        <v>3.1746031746031744E-2</v>
      </c>
      <c r="G62" s="23">
        <f>+'Sentencias TSJ'!G63/('Sentencias TSJ'!E63+'Sentencias TSJ'!F63+'Sentencias TSJ'!G63)</f>
        <v>6.3492063492063489E-2</v>
      </c>
      <c r="H62" s="23">
        <f>IF(('Sentencias TSJ'!$H63+'Sentencias TSJ'!$I63+'Sentencias TSJ'!$J63)=0,"-",'Sentencias TSJ'!H63/('Sentencias TSJ'!$H63+'Sentencias TSJ'!$I63+'Sentencias TSJ'!$J63))</f>
        <v>0.86404833836858008</v>
      </c>
      <c r="I62" s="23">
        <f>IF(('Sentencias TSJ'!$H63+'Sentencias TSJ'!$I63+'Sentencias TSJ'!$J63)=0,"-",'Sentencias TSJ'!I63/('Sentencias TSJ'!$H63+'Sentencias TSJ'!$I63+'Sentencias TSJ'!$J63))</f>
        <v>5.7401812688821753E-2</v>
      </c>
      <c r="J62" s="23">
        <f>IF(('Sentencias TSJ'!$H63+'Sentencias TSJ'!$I63+'Sentencias TSJ'!$J63)=0,"-",'Sentencias TSJ'!J63/('Sentencias TSJ'!$H63+'Sentencias TSJ'!$I63+'Sentencias TSJ'!$J63))</f>
        <v>7.8549848942598186E-2</v>
      </c>
      <c r="K62" s="23">
        <f>IF(('Sentencias TSJ'!$K63+'Sentencias TSJ'!$L63+'Sentencias TSJ'!$M63)=0,"-",'Sentencias TSJ'!K63/('Sentencias TSJ'!$K63+'Sentencias TSJ'!$L63+'Sentencias TSJ'!$M63))</f>
        <v>0.89288135593220341</v>
      </c>
      <c r="L62" s="23">
        <f>IF(('Sentencias TSJ'!$K63+'Sentencias TSJ'!$L63+'Sentencias TSJ'!$M63)=0,"-",'Sentencias TSJ'!L63/('Sentencias TSJ'!$K63+'Sentencias TSJ'!$L63+'Sentencias TSJ'!$M63))</f>
        <v>4.8813559322033899E-2</v>
      </c>
      <c r="M62" s="23">
        <f>IF(('Sentencias TSJ'!$K63+'Sentencias TSJ'!$L63+'Sentencias TSJ'!$M63)=0,"-",'Sentencias TSJ'!M63/('Sentencias TSJ'!$K63+'Sentencias TSJ'!$L63+'Sentencias TSJ'!$M63))</f>
        <v>5.8305084745762709E-2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0.86907449209932275</v>
      </c>
      <c r="C63" s="23">
        <f>IF(('Sentencias TSJ'!$B64+'Sentencias TSJ'!$C64+'Sentencias TSJ'!$D64)=0,"-",'Sentencias TSJ'!C64/('Sentencias TSJ'!$B64+'Sentencias TSJ'!$C64+'Sentencias TSJ'!$D64))</f>
        <v>5.6433408577878104E-2</v>
      </c>
      <c r="D63" s="23">
        <f>IF(('Sentencias TSJ'!$B64+'Sentencias TSJ'!$C64+'Sentencias TSJ'!$D64)=0,"-",'Sentencias TSJ'!D64/('Sentencias TSJ'!$B64+'Sentencias TSJ'!$C64+'Sentencias TSJ'!$D64))</f>
        <v>7.4492099322799099E-2</v>
      </c>
      <c r="E63" s="23">
        <f>+'Sentencias TSJ'!E64/('Sentencias TSJ'!E64+'Sentencias TSJ'!F64+'Sentencias TSJ'!G64)</f>
        <v>0.84615384615384615</v>
      </c>
      <c r="F63" s="23">
        <f>+'Sentencias TSJ'!F64/('Sentencias TSJ'!E64+'Sentencias TSJ'!F64+'Sentencias TSJ'!G64)</f>
        <v>0</v>
      </c>
      <c r="G63" s="23">
        <f>+'Sentencias TSJ'!G64/('Sentencias TSJ'!E64+'Sentencias TSJ'!F64+'Sentencias TSJ'!G64)</f>
        <v>0.15384615384615385</v>
      </c>
      <c r="H63" s="23">
        <f>IF(('Sentencias TSJ'!$H64+'Sentencias TSJ'!$I64+'Sentencias TSJ'!$J64)=0,"-",'Sentencias TSJ'!H64/('Sentencias TSJ'!$H64+'Sentencias TSJ'!$I64+'Sentencias TSJ'!$J64))</f>
        <v>0.86885245901639341</v>
      </c>
      <c r="I63" s="23">
        <f>IF(('Sentencias TSJ'!$H64+'Sentencias TSJ'!$I64+'Sentencias TSJ'!$J64)=0,"-",'Sentencias TSJ'!I64/('Sentencias TSJ'!$H64+'Sentencias TSJ'!$I64+'Sentencias TSJ'!$J64))</f>
        <v>0</v>
      </c>
      <c r="J63" s="23">
        <f>IF(('Sentencias TSJ'!$H64+'Sentencias TSJ'!$I64+'Sentencias TSJ'!$J64)=0,"-",'Sentencias TSJ'!J64/('Sentencias TSJ'!$H64+'Sentencias TSJ'!$I64+'Sentencias TSJ'!$J64))</f>
        <v>0.13114754098360656</v>
      </c>
      <c r="K63" s="23">
        <f>IF(('Sentencias TSJ'!$K64+'Sentencias TSJ'!$L64+'Sentencias TSJ'!$M64)=0,"-",'Sentencias TSJ'!K64/('Sentencias TSJ'!$K64+'Sentencias TSJ'!$L64+'Sentencias TSJ'!$M64))</f>
        <v>0.86847195357833651</v>
      </c>
      <c r="L63" s="23">
        <f>IF(('Sentencias TSJ'!$K64+'Sentencias TSJ'!$L64+'Sentencias TSJ'!$M64)=0,"-",'Sentencias TSJ'!L64/('Sentencias TSJ'!$K64+'Sentencias TSJ'!$L64+'Sentencias TSJ'!$M64))</f>
        <v>4.8355899419729204E-2</v>
      </c>
      <c r="M63" s="23">
        <f>IF(('Sentencias TSJ'!$K64+'Sentencias TSJ'!$L64+'Sentencias TSJ'!$M64)=0,"-",'Sentencias TSJ'!M64/('Sentencias TSJ'!$K64+'Sentencias TSJ'!$L64+'Sentencias TSJ'!$M64))</f>
        <v>8.3172147001934232E-2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0.967741935483871</v>
      </c>
      <c r="C64" s="23">
        <f>IF(('Sentencias TSJ'!$B65+'Sentencias TSJ'!$C65+'Sentencias TSJ'!$D65)=0,"-",'Sentencias TSJ'!C65/('Sentencias TSJ'!$B65+'Sentencias TSJ'!$C65+'Sentencias TSJ'!$D65))</f>
        <v>0</v>
      </c>
      <c r="D64" s="23">
        <f>IF(('Sentencias TSJ'!$B65+'Sentencias TSJ'!$C65+'Sentencias TSJ'!$D65)=0,"-",'Sentencias TSJ'!D65/('Sentencias TSJ'!$B65+'Sentencias TSJ'!$C65+'Sentencias TSJ'!$D65))</f>
        <v>3.2258064516129031E-2</v>
      </c>
      <c r="E64" s="23"/>
      <c r="F64" s="23"/>
      <c r="G64" s="23"/>
      <c r="H64" s="23" t="str">
        <f>IF(('Sentencias TSJ'!$H65+'Sentencias TSJ'!$I65+'Sentencias TSJ'!$J65)=0,"-",'Sentencias TSJ'!H65/('Sentencias TSJ'!$H65+'Sentencias TSJ'!$I65+'Sentencias TSJ'!$J65))</f>
        <v>-</v>
      </c>
      <c r="I64" s="23" t="str">
        <f>IF(('Sentencias TSJ'!$H65+'Sentencias TSJ'!$I65+'Sentencias TSJ'!$J65)=0,"-",'Sentencias TSJ'!I65/('Sentencias TSJ'!$H65+'Sentencias TSJ'!$I65+'Sentencias TSJ'!$J65))</f>
        <v>-</v>
      </c>
      <c r="J64" s="23" t="str">
        <f>IF(('Sentencias TSJ'!$H65+'Sentencias TSJ'!$I65+'Sentencias TSJ'!$J65)=0,"-",'Sentencias TSJ'!J65/('Sentencias TSJ'!$H65+'Sentencias TSJ'!$I65+'Sentencias TSJ'!$J65))</f>
        <v>-</v>
      </c>
      <c r="K64" s="23">
        <f>IF(('Sentencias TSJ'!$K65+'Sentencias TSJ'!$L65+'Sentencias TSJ'!$M65)=0,"-",'Sentencias TSJ'!K65/('Sentencias TSJ'!$K65+'Sentencias TSJ'!$L65+'Sentencias TSJ'!$M65))</f>
        <v>0.967741935483871</v>
      </c>
      <c r="L64" s="23">
        <f>IF(('Sentencias TSJ'!$K65+'Sentencias TSJ'!$L65+'Sentencias TSJ'!$M65)=0,"-",'Sentencias TSJ'!L65/('Sentencias TSJ'!$K65+'Sentencias TSJ'!$L65+'Sentencias TSJ'!$M65))</f>
        <v>0</v>
      </c>
      <c r="M64" s="23">
        <f>IF(('Sentencias TSJ'!$K65+'Sentencias TSJ'!$L65+'Sentencias TSJ'!$M65)=0,"-",'Sentencias TSJ'!M65/('Sentencias TSJ'!$K65+'Sentencias TSJ'!$L65+'Sentencias TSJ'!$M65))</f>
        <v>3.2258064516129031E-2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0.92105263157894735</v>
      </c>
      <c r="C65" s="23">
        <f>IF(('Sentencias TSJ'!$B66+'Sentencias TSJ'!$C66+'Sentencias TSJ'!$D66)=0,"-",'Sentencias TSJ'!C66/('Sentencias TSJ'!$B66+'Sentencias TSJ'!$C66+'Sentencias TSJ'!$D66))</f>
        <v>3.5087719298245612E-2</v>
      </c>
      <c r="D65" s="23">
        <f>IF(('Sentencias TSJ'!$B66+'Sentencias TSJ'!$C66+'Sentencias TSJ'!$D66)=0,"-",'Sentencias TSJ'!D66/('Sentencias TSJ'!$B66+'Sentencias TSJ'!$C66+'Sentencias TSJ'!$D66))</f>
        <v>4.3859649122807015E-2</v>
      </c>
      <c r="E65" s="23">
        <f>+'Sentencias TSJ'!E66/('Sentencias TSJ'!E66+'Sentencias TSJ'!F66+'Sentencias TSJ'!G66)</f>
        <v>0.625</v>
      </c>
      <c r="F65" s="23">
        <f>+'Sentencias TSJ'!F66/('Sentencias TSJ'!E66+'Sentencias TSJ'!F66+'Sentencias TSJ'!G66)</f>
        <v>0.125</v>
      </c>
      <c r="G65" s="23">
        <f>+'Sentencias TSJ'!G66/('Sentencias TSJ'!E66+'Sentencias TSJ'!F66+'Sentencias TSJ'!G66)</f>
        <v>0.25</v>
      </c>
      <c r="H65" s="23">
        <f>IF(('Sentencias TSJ'!$H66+'Sentencias TSJ'!$I66+'Sentencias TSJ'!$J66)=0,"-",'Sentencias TSJ'!H66/('Sentencias TSJ'!$H66+'Sentencias TSJ'!$I66+'Sentencias TSJ'!$J66))</f>
        <v>0.5</v>
      </c>
      <c r="I65" s="23">
        <f>IF(('Sentencias TSJ'!$H66+'Sentencias TSJ'!$I66+'Sentencias TSJ'!$J66)=0,"-",'Sentencias TSJ'!I66/('Sentencias TSJ'!$H66+'Sentencias TSJ'!$I66+'Sentencias TSJ'!$J66))</f>
        <v>0</v>
      </c>
      <c r="J65" s="23">
        <f>IF(('Sentencias TSJ'!$H66+'Sentencias TSJ'!$I66+'Sentencias TSJ'!$J66)=0,"-",'Sentencias TSJ'!J66/('Sentencias TSJ'!$H66+'Sentencias TSJ'!$I66+'Sentencias TSJ'!$J66))</f>
        <v>0.5</v>
      </c>
      <c r="K65" s="23">
        <f>IF(('Sentencias TSJ'!$K66+'Sentencias TSJ'!$L66+'Sentencias TSJ'!$M66)=0,"-",'Sentencias TSJ'!K66/('Sentencias TSJ'!$K66+'Sentencias TSJ'!$L66+'Sentencias TSJ'!$M66))</f>
        <v>0.88888888888888884</v>
      </c>
      <c r="L65" s="23">
        <f>IF(('Sentencias TSJ'!$K66+'Sentencias TSJ'!$L66+'Sentencias TSJ'!$M66)=0,"-",'Sentencias TSJ'!L66/('Sentencias TSJ'!$K66+'Sentencias TSJ'!$L66+'Sentencias TSJ'!$M66))</f>
        <v>3.968253968253968E-2</v>
      </c>
      <c r="M65" s="23">
        <f>IF(('Sentencias TSJ'!$K66+'Sentencias TSJ'!$L66+'Sentencias TSJ'!$M66)=0,"-",'Sentencias TSJ'!M66/('Sentencias TSJ'!$K66+'Sentencias TSJ'!$L66+'Sentencias TSJ'!$M66))</f>
        <v>7.1428571428571425E-2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0.90697674418604646</v>
      </c>
      <c r="C66" s="23">
        <f>IF(('Sentencias TSJ'!$B67+'Sentencias TSJ'!$C67+'Sentencias TSJ'!$D67)=0,"-",'Sentencias TSJ'!C67/('Sentencias TSJ'!$B67+'Sentencias TSJ'!$C67+'Sentencias TSJ'!$D67))</f>
        <v>4.4573643410852716E-2</v>
      </c>
      <c r="D66" s="23">
        <f>IF(('Sentencias TSJ'!$B67+'Sentencias TSJ'!$C67+'Sentencias TSJ'!$D67)=0,"-",'Sentencias TSJ'!D67/('Sentencias TSJ'!$B67+'Sentencias TSJ'!$C67+'Sentencias TSJ'!$D67))</f>
        <v>4.8449612403100778E-2</v>
      </c>
      <c r="E66" s="23">
        <f>+'Sentencias TSJ'!E67/('Sentencias TSJ'!E67+'Sentencias TSJ'!F67+'Sentencias TSJ'!G67)</f>
        <v>0.7</v>
      </c>
      <c r="F66" s="23">
        <f>+'Sentencias TSJ'!F67/('Sentencias TSJ'!E67+'Sentencias TSJ'!F67+'Sentencias TSJ'!G67)</f>
        <v>0.17499999999999999</v>
      </c>
      <c r="G66" s="23">
        <f>+'Sentencias TSJ'!G67/('Sentencias TSJ'!E67+'Sentencias TSJ'!F67+'Sentencias TSJ'!G67)</f>
        <v>0.125</v>
      </c>
      <c r="H66" s="23">
        <f>IF(('Sentencias TSJ'!$H67+'Sentencias TSJ'!$I67+'Sentencias TSJ'!$J67)=0,"-",'Sentencias TSJ'!H67/('Sentencias TSJ'!$H67+'Sentencias TSJ'!$I67+'Sentencias TSJ'!$J67))</f>
        <v>0.82539682539682535</v>
      </c>
      <c r="I66" s="23">
        <f>IF(('Sentencias TSJ'!$H67+'Sentencias TSJ'!$I67+'Sentencias TSJ'!$J67)=0,"-",'Sentencias TSJ'!I67/('Sentencias TSJ'!$H67+'Sentencias TSJ'!$I67+'Sentencias TSJ'!$J67))</f>
        <v>0</v>
      </c>
      <c r="J66" s="23">
        <f>IF(('Sentencias TSJ'!$H67+'Sentencias TSJ'!$I67+'Sentencias TSJ'!$J67)=0,"-",'Sentencias TSJ'!J67/('Sentencias TSJ'!$H67+'Sentencias TSJ'!$I67+'Sentencias TSJ'!$J67))</f>
        <v>0.17460317460317459</v>
      </c>
      <c r="K66" s="23">
        <f>IF(('Sentencias TSJ'!$K67+'Sentencias TSJ'!$L67+'Sentencias TSJ'!$M67)=0,"-",'Sentencias TSJ'!K67/('Sentencias TSJ'!$K67+'Sentencias TSJ'!$L67+'Sentencias TSJ'!$M67))</f>
        <v>0.88529886914378031</v>
      </c>
      <c r="L66" s="23">
        <f>IF(('Sentencias TSJ'!$K67+'Sentencias TSJ'!$L67+'Sentencias TSJ'!$M67)=0,"-",'Sentencias TSJ'!L67/('Sentencias TSJ'!$K67+'Sentencias TSJ'!$L67+'Sentencias TSJ'!$M67))</f>
        <v>4.8465266558966075E-2</v>
      </c>
      <c r="M66" s="23">
        <f>IF(('Sentencias TSJ'!$K67+'Sentencias TSJ'!$L67+'Sentencias TSJ'!$M67)=0,"-",'Sentencias TSJ'!M67/('Sentencias TSJ'!$K67+'Sentencias TSJ'!$L67+'Sentencias TSJ'!$M67))</f>
        <v>6.623586429725363E-2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0.86</v>
      </c>
      <c r="C67" s="23">
        <f>IF(('Sentencias TSJ'!$B68+'Sentencias TSJ'!$C68+'Sentencias TSJ'!$D68)=0,"-",'Sentencias TSJ'!C68/('Sentencias TSJ'!$B68+'Sentencias TSJ'!$C68+'Sentencias TSJ'!$D68))</f>
        <v>0.08</v>
      </c>
      <c r="D67" s="23">
        <f>IF(('Sentencias TSJ'!$B68+'Sentencias TSJ'!$C68+'Sentencias TSJ'!$D68)=0,"-",'Sentencias TSJ'!D68/('Sentencias TSJ'!$B68+'Sentencias TSJ'!$C68+'Sentencias TSJ'!$D68))</f>
        <v>0.06</v>
      </c>
      <c r="E67" s="23">
        <f>+'Sentencias TSJ'!E68/('Sentencias TSJ'!E68+'Sentencias TSJ'!F68+'Sentencias TSJ'!G68)</f>
        <v>0</v>
      </c>
      <c r="F67" s="23">
        <f>+'Sentencias TSJ'!F68/('Sentencias TSJ'!E68+'Sentencias TSJ'!F68+'Sentencias TSJ'!G68)</f>
        <v>1</v>
      </c>
      <c r="G67" s="23">
        <f>+'Sentencias TSJ'!G68/('Sentencias TSJ'!E68+'Sentencias TSJ'!F68+'Sentencias TSJ'!G68)</f>
        <v>0</v>
      </c>
      <c r="H67" s="23">
        <f>IF(('Sentencias TSJ'!$H68+'Sentencias TSJ'!$I68+'Sentencias TSJ'!$J68)=0,"-",'Sentencias TSJ'!H68/('Sentencias TSJ'!$H68+'Sentencias TSJ'!$I68+'Sentencias TSJ'!$J68))</f>
        <v>1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0</v>
      </c>
      <c r="K67" s="23">
        <f>IF(('Sentencias TSJ'!$K68+'Sentencias TSJ'!$L68+'Sentencias TSJ'!$M68)=0,"-",'Sentencias TSJ'!K68/('Sentencias TSJ'!$K68+'Sentencias TSJ'!$L68+'Sentencias TSJ'!$M68))</f>
        <v>0.85</v>
      </c>
      <c r="L67" s="23">
        <f>IF(('Sentencias TSJ'!$K68+'Sentencias TSJ'!$L68+'Sentencias TSJ'!$M68)=0,"-",'Sentencias TSJ'!L68/('Sentencias TSJ'!$K68+'Sentencias TSJ'!$L68+'Sentencias TSJ'!$M68))</f>
        <v>0.1</v>
      </c>
      <c r="M67" s="23">
        <f>IF(('Sentencias TSJ'!$K68+'Sentencias TSJ'!$L68+'Sentencias TSJ'!$M68)=0,"-",'Sentencias TSJ'!M68/('Sentencias TSJ'!$K68+'Sentencias TSJ'!$L68+'Sentencias TSJ'!$M68))</f>
        <v>0.05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0.91666666666666663</v>
      </c>
      <c r="C68" s="23">
        <f>IF(('Sentencias TSJ'!$B69+'Sentencias TSJ'!$C69+'Sentencias TSJ'!$D69)=0,"-",'Sentencias TSJ'!C69/('Sentencias TSJ'!$B69+'Sentencias TSJ'!$C69+'Sentencias TSJ'!$D69))</f>
        <v>4.1666666666666664E-2</v>
      </c>
      <c r="D68" s="23">
        <f>IF(('Sentencias TSJ'!$B69+'Sentencias TSJ'!$C69+'Sentencias TSJ'!$D69)=0,"-",'Sentencias TSJ'!D69/('Sentencias TSJ'!$B69+'Sentencias TSJ'!$C69+'Sentencias TSJ'!$D69))</f>
        <v>4.1666666666666664E-2</v>
      </c>
      <c r="E68" s="23">
        <f>+'Sentencias TSJ'!E69/('Sentencias TSJ'!E69+'Sentencias TSJ'!F69+'Sentencias TSJ'!G69)</f>
        <v>1</v>
      </c>
      <c r="F68" s="23">
        <f>+'Sentencias TSJ'!F69/('Sentencias TSJ'!E69+'Sentencias TSJ'!F69+'Sentencias TSJ'!G69)</f>
        <v>0</v>
      </c>
      <c r="G68" s="23">
        <f>+'Sentencias TSJ'!G69/('Sentencias TSJ'!E69+'Sentencias TSJ'!F69+'Sentencias TSJ'!G69)</f>
        <v>0</v>
      </c>
      <c r="H68" s="23">
        <f>IF(('Sentencias TSJ'!$H69+'Sentencias TSJ'!$I69+'Sentencias TSJ'!$J69)=0,"-",'Sentencias TSJ'!H69/('Sentencias TSJ'!$H69+'Sentencias TSJ'!$I69+'Sentencias TSJ'!$J69))</f>
        <v>0.75</v>
      </c>
      <c r="I68" s="23">
        <f>IF(('Sentencias TSJ'!$H69+'Sentencias TSJ'!$I69+'Sentencias TSJ'!$J69)=0,"-",'Sentencias TSJ'!I69/('Sentencias TSJ'!$H69+'Sentencias TSJ'!$I69+'Sentencias TSJ'!$J69))</f>
        <v>0</v>
      </c>
      <c r="J68" s="23">
        <f>IF(('Sentencias TSJ'!$H69+'Sentencias TSJ'!$I69+'Sentencias TSJ'!$J69)=0,"-",'Sentencias TSJ'!J69/('Sentencias TSJ'!$H69+'Sentencias TSJ'!$I69+'Sentencias TSJ'!$J69))</f>
        <v>0.25</v>
      </c>
      <c r="K68" s="23">
        <f>IF(('Sentencias TSJ'!$K69+'Sentencias TSJ'!$L69+'Sentencias TSJ'!$M69)=0,"-",'Sentencias TSJ'!K69/('Sentencias TSJ'!$K69+'Sentencias TSJ'!$L69+'Sentencias TSJ'!$M69))</f>
        <v>0.90909090909090906</v>
      </c>
      <c r="L68" s="23">
        <f>IF(('Sentencias TSJ'!$K69+'Sentencias TSJ'!$L69+'Sentencias TSJ'!$M69)=0,"-",'Sentencias TSJ'!L69/('Sentencias TSJ'!$K69+'Sentencias TSJ'!$L69+'Sentencias TSJ'!$M69))</f>
        <v>2.2727272727272728E-2</v>
      </c>
      <c r="M68" s="23">
        <f>IF(('Sentencias TSJ'!$K69+'Sentencias TSJ'!$L69+'Sentencias TSJ'!$M69)=0,"-",'Sentencias TSJ'!M69/('Sentencias TSJ'!$K69+'Sentencias TSJ'!$L69+'Sentencias TSJ'!$M69))</f>
        <v>6.8181818181818177E-2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0.89393939393939392</v>
      </c>
      <c r="C69" s="23">
        <f>IF(('Sentencias TSJ'!$B70+'Sentencias TSJ'!$C70+'Sentencias TSJ'!$D70)=0,"-",'Sentencias TSJ'!C70/('Sentencias TSJ'!$B70+'Sentencias TSJ'!$C70+'Sentencias TSJ'!$D70))</f>
        <v>9.0909090909090912E-2</v>
      </c>
      <c r="D69" s="23">
        <f>IF(('Sentencias TSJ'!$B70+'Sentencias TSJ'!$C70+'Sentencias TSJ'!$D70)=0,"-",'Sentencias TSJ'!D70/('Sentencias TSJ'!$B70+'Sentencias TSJ'!$C70+'Sentencias TSJ'!$D70))</f>
        <v>1.5151515151515152E-2</v>
      </c>
      <c r="E69" s="23">
        <f>+'Sentencias TSJ'!E70/('Sentencias TSJ'!E70+'Sentencias TSJ'!F70+'Sentencias TSJ'!G70)</f>
        <v>0.90909090909090906</v>
      </c>
      <c r="F69" s="23">
        <f>+'Sentencias TSJ'!F70/('Sentencias TSJ'!E70+'Sentencias TSJ'!F70+'Sentencias TSJ'!G70)</f>
        <v>9.0909090909090912E-2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0.8571428571428571</v>
      </c>
      <c r="I69" s="23">
        <f>IF(('Sentencias TSJ'!$H70+'Sentencias TSJ'!$I70+'Sentencias TSJ'!$J70)=0,"-",'Sentencias TSJ'!I70/('Sentencias TSJ'!$H70+'Sentencias TSJ'!$I70+'Sentencias TSJ'!$J70))</f>
        <v>0</v>
      </c>
      <c r="J69" s="23">
        <f>IF(('Sentencias TSJ'!$H70+'Sentencias TSJ'!$I70+'Sentencias TSJ'!$J70)=0,"-",'Sentencias TSJ'!J70/('Sentencias TSJ'!$H70+'Sentencias TSJ'!$I70+'Sentencias TSJ'!$J70))</f>
        <v>0.14285714285714285</v>
      </c>
      <c r="K69" s="23">
        <f>IF(('Sentencias TSJ'!$K70+'Sentencias TSJ'!$L70+'Sentencias TSJ'!$M70)=0,"-",'Sentencias TSJ'!K70/('Sentencias TSJ'!$K70+'Sentencias TSJ'!$L70+'Sentencias TSJ'!$M70))</f>
        <v>0.89171974522292996</v>
      </c>
      <c r="L69" s="23">
        <f>IF(('Sentencias TSJ'!$K70+'Sentencias TSJ'!$L70+'Sentencias TSJ'!$M70)=0,"-",'Sentencias TSJ'!L70/('Sentencias TSJ'!$K70+'Sentencias TSJ'!$L70+'Sentencias TSJ'!$M70))</f>
        <v>8.2802547770700632E-2</v>
      </c>
      <c r="M69" s="23">
        <f>IF(('Sentencias TSJ'!$K70+'Sentencias TSJ'!$L70+'Sentencias TSJ'!$M70)=0,"-",'Sentencias TSJ'!M70/('Sentencias TSJ'!$K70+'Sentencias TSJ'!$L70+'Sentencias TSJ'!$M70))</f>
        <v>2.5477707006369428E-2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1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0</v>
      </c>
      <c r="E70" s="23"/>
      <c r="F70" s="23"/>
      <c r="G70" s="23"/>
      <c r="H70" s="23" t="str">
        <f>IF(('Sentencias TSJ'!$H71+'Sentencias TSJ'!$I71+'Sentencias TSJ'!$J71)=0,"-",'Sentencias TSJ'!H71/('Sentencias TSJ'!$H71+'Sentencias TSJ'!$I71+'Sentencias TSJ'!$J71))</f>
        <v>-</v>
      </c>
      <c r="I70" s="23" t="str">
        <f>IF(('Sentencias TSJ'!$H71+'Sentencias TSJ'!$I71+'Sentencias TSJ'!$J71)=0,"-",'Sentencias TSJ'!I71/('Sentencias TSJ'!$H71+'Sentencias TSJ'!$I71+'Sentencias TSJ'!$J71))</f>
        <v>-</v>
      </c>
      <c r="J70" s="23" t="str">
        <f>IF(('Sentencias TSJ'!$H71+'Sentencias TSJ'!$I71+'Sentencias TSJ'!$J71)=0,"-",'Sentencias TSJ'!J71/('Sentencias TSJ'!$H71+'Sentencias TSJ'!$I71+'Sentencias TSJ'!$J71))</f>
        <v>-</v>
      </c>
      <c r="K70" s="23">
        <f>IF(('Sentencias TSJ'!$K71+'Sentencias TSJ'!$L71+'Sentencias TSJ'!$M71)=0,"-",'Sentencias TSJ'!K71/('Sentencias TSJ'!$K71+'Sentencias TSJ'!$L71+'Sentencias TSJ'!$M71))</f>
        <v>1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0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0.88863309352517983</v>
      </c>
      <c r="C71" s="7">
        <f>IF(('Sentencias TSJ'!$B72+'Sentencias TSJ'!$C72+'Sentencias TSJ'!$D72)=0,"-",'Sentencias TSJ'!C72/('Sentencias TSJ'!$B72+'Sentencias TSJ'!$C72+'Sentencias TSJ'!$D72))</f>
        <v>5.3812949640287773E-2</v>
      </c>
      <c r="D71" s="7">
        <f>IF(('Sentencias TSJ'!$B72+'Sentencias TSJ'!$C72+'Sentencias TSJ'!$D72)=0,"-",'Sentencias TSJ'!D72/('Sentencias TSJ'!$B72+'Sentencias TSJ'!$C72+'Sentencias TSJ'!$D72))</f>
        <v>5.7553956834532377E-2</v>
      </c>
      <c r="E71" s="7">
        <f>+'Sentencias TSJ'!E72/('Sentencias TSJ'!E72+'Sentencias TSJ'!F72+'Sentencias TSJ'!G72)</f>
        <v>0.8545454545454545</v>
      </c>
      <c r="F71" s="7">
        <f>+'Sentencias TSJ'!F72/('Sentencias TSJ'!E72+'Sentencias TSJ'!F72+'Sentencias TSJ'!G72)</f>
        <v>6.545454545454546E-2</v>
      </c>
      <c r="G71" s="7">
        <f>+'Sentencias TSJ'!G72/('Sentencias TSJ'!E72+'Sentencias TSJ'!F72+'Sentencias TSJ'!G72)</f>
        <v>0.08</v>
      </c>
      <c r="H71" s="7">
        <f>IF(('Sentencias TSJ'!$H72+'Sentencias TSJ'!$I72+'Sentencias TSJ'!$J72)=0,"-",'Sentencias TSJ'!H72/('Sentencias TSJ'!$H72+'Sentencias TSJ'!$I72+'Sentencias TSJ'!$J72))</f>
        <v>0.8528</v>
      </c>
      <c r="I71" s="7">
        <f>IF(('Sentencias TSJ'!$H72+'Sentencias TSJ'!$I72+'Sentencias TSJ'!$J72)=0,"-",'Sentencias TSJ'!I72/('Sentencias TSJ'!$H72+'Sentencias TSJ'!$I72+'Sentencias TSJ'!$J72))</f>
        <v>4.3200000000000002E-2</v>
      </c>
      <c r="J71" s="7">
        <f>IF(('Sentencias TSJ'!$H72+'Sentencias TSJ'!$I72+'Sentencias TSJ'!$J72)=0,"-",'Sentencias TSJ'!J72/('Sentencias TSJ'!$H72+'Sentencias TSJ'!$I72+'Sentencias TSJ'!$J72))</f>
        <v>0.104</v>
      </c>
      <c r="K71" s="7">
        <f>IF(('Sentencias TSJ'!$K72+'Sentencias TSJ'!$L72+'Sentencias TSJ'!$M72)=0,"-",'Sentencias TSJ'!K72/('Sentencias TSJ'!$K72+'Sentencias TSJ'!$L72+'Sentencias TSJ'!$M72))</f>
        <v>0.88137142857142858</v>
      </c>
      <c r="L71" s="7">
        <f>IF(('Sentencias TSJ'!$K72+'Sentencias TSJ'!$L72+'Sentencias TSJ'!$M72)=0,"-",'Sentencias TSJ'!L72/('Sentencias TSJ'!$K72+'Sentencias TSJ'!$L72+'Sentencias TSJ'!$M72))</f>
        <v>5.3028571428571432E-2</v>
      </c>
      <c r="M71" s="7">
        <f>IF(('Sentencias TSJ'!$K72+'Sentencias TSJ'!$L72+'Sentencias TSJ'!$M72)=0,"-",'Sentencias TSJ'!M72/('Sentencias TSJ'!$K72+'Sentencias TSJ'!$L72+'Sentencias TSJ'!$M72))</f>
        <v>6.5600000000000006E-2</v>
      </c>
    </row>
  </sheetData>
  <mergeCells count="18">
    <mergeCell ref="A51:A53"/>
    <mergeCell ref="B51:M51"/>
    <mergeCell ref="B52:D52"/>
    <mergeCell ref="E52:G52"/>
    <mergeCell ref="H52:J52"/>
    <mergeCell ref="K52:M52"/>
    <mergeCell ref="A28:A30"/>
    <mergeCell ref="B28:M28"/>
    <mergeCell ref="B29:D29"/>
    <mergeCell ref="E29:G29"/>
    <mergeCell ref="H29:J29"/>
    <mergeCell ref="K29:M29"/>
    <mergeCell ref="A5:A7"/>
    <mergeCell ref="B5:M5"/>
    <mergeCell ref="B6:D6"/>
    <mergeCell ref="E6:G6"/>
    <mergeCell ref="H6:J6"/>
    <mergeCell ref="K6:M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3"/>
  <sheetViews>
    <sheetView workbookViewId="0">
      <selection activeCell="A6" sqref="A6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7" width="17.285156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39" t="s">
        <v>0</v>
      </c>
      <c r="C6" s="40"/>
      <c r="D6" s="40"/>
      <c r="E6" s="40"/>
      <c r="F6" s="40"/>
      <c r="G6" s="39" t="s">
        <v>1</v>
      </c>
      <c r="H6" s="40"/>
      <c r="I6" s="40"/>
      <c r="J6" s="40"/>
      <c r="K6" s="40"/>
      <c r="L6" s="39" t="s">
        <v>2</v>
      </c>
      <c r="M6" s="40"/>
      <c r="N6" s="40"/>
      <c r="O6" s="40"/>
      <c r="P6" s="40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91</v>
      </c>
      <c r="C8" s="5">
        <v>42</v>
      </c>
      <c r="D8" s="5">
        <v>622</v>
      </c>
      <c r="E8" s="5">
        <v>248</v>
      </c>
      <c r="F8" s="5">
        <v>1003</v>
      </c>
      <c r="G8" s="5">
        <v>3</v>
      </c>
      <c r="H8" s="5">
        <v>7</v>
      </c>
      <c r="I8" s="5">
        <v>73</v>
      </c>
      <c r="J8" s="5">
        <v>31</v>
      </c>
      <c r="K8" s="5">
        <v>114</v>
      </c>
      <c r="L8" s="5">
        <v>94</v>
      </c>
      <c r="M8" s="5">
        <v>49</v>
      </c>
      <c r="N8" s="5">
        <v>695</v>
      </c>
      <c r="O8" s="5">
        <v>279</v>
      </c>
      <c r="P8" s="5">
        <v>1117</v>
      </c>
      <c r="Q8" s="5">
        <f>+B8+C8</f>
        <v>133</v>
      </c>
      <c r="R8" s="27">
        <f>+Q8/'Sentencias TSJ'!O8*100000</f>
        <v>1.5208448945179716</v>
      </c>
      <c r="S8" s="23"/>
      <c r="T8" s="23"/>
    </row>
    <row r="9" spans="1:20" ht="15" thickBot="1" x14ac:dyDescent="0.25">
      <c r="A9" s="2" t="s">
        <v>4</v>
      </c>
      <c r="B9" s="5">
        <v>22</v>
      </c>
      <c r="C9" s="5">
        <v>9</v>
      </c>
      <c r="D9" s="5">
        <v>101</v>
      </c>
      <c r="E9" s="5">
        <v>91</v>
      </c>
      <c r="F9" s="5">
        <v>223</v>
      </c>
      <c r="G9" s="5">
        <v>2</v>
      </c>
      <c r="H9" s="5">
        <v>5</v>
      </c>
      <c r="I9" s="5">
        <v>20</v>
      </c>
      <c r="J9" s="5">
        <v>22</v>
      </c>
      <c r="K9" s="5">
        <v>49</v>
      </c>
      <c r="L9" s="5">
        <v>24</v>
      </c>
      <c r="M9" s="5">
        <v>14</v>
      </c>
      <c r="N9" s="5">
        <v>121</v>
      </c>
      <c r="O9" s="5">
        <v>113</v>
      </c>
      <c r="P9" s="5">
        <v>272</v>
      </c>
      <c r="Q9" s="5">
        <f t="shared" ref="Q9:Q24" si="0">+B9+C9</f>
        <v>31</v>
      </c>
      <c r="R9" s="27">
        <f>+Q9/'Sentencias TSJ'!O9*100000</f>
        <v>2.297439910829687</v>
      </c>
      <c r="S9" s="23"/>
      <c r="T9" s="23"/>
    </row>
    <row r="10" spans="1:20" ht="15" thickBot="1" x14ac:dyDescent="0.25">
      <c r="A10" s="2" t="s">
        <v>5</v>
      </c>
      <c r="B10" s="5">
        <v>18</v>
      </c>
      <c r="C10" s="5">
        <v>16</v>
      </c>
      <c r="D10" s="5">
        <v>69</v>
      </c>
      <c r="E10" s="5">
        <v>28</v>
      </c>
      <c r="F10" s="5">
        <v>131</v>
      </c>
      <c r="G10" s="5">
        <v>1</v>
      </c>
      <c r="H10" s="5">
        <v>4</v>
      </c>
      <c r="I10" s="5">
        <v>6</v>
      </c>
      <c r="J10" s="5">
        <v>2</v>
      </c>
      <c r="K10" s="5">
        <v>13</v>
      </c>
      <c r="L10" s="5">
        <v>19</v>
      </c>
      <c r="M10" s="5">
        <v>20</v>
      </c>
      <c r="N10" s="5">
        <v>75</v>
      </c>
      <c r="O10" s="5">
        <v>30</v>
      </c>
      <c r="P10" s="5">
        <v>144</v>
      </c>
      <c r="Q10" s="5">
        <f t="shared" si="0"/>
        <v>34</v>
      </c>
      <c r="R10" s="27">
        <f>+Q10/'Sentencias TSJ'!O10*100000</f>
        <v>3.3776903552038782</v>
      </c>
      <c r="S10" s="23"/>
      <c r="T10" s="23"/>
    </row>
    <row r="11" spans="1:20" ht="15" thickBot="1" x14ac:dyDescent="0.25">
      <c r="A11" s="2" t="s">
        <v>6</v>
      </c>
      <c r="B11" s="5">
        <v>54</v>
      </c>
      <c r="C11" s="5">
        <v>35</v>
      </c>
      <c r="D11" s="5">
        <v>133</v>
      </c>
      <c r="E11" s="5">
        <v>57</v>
      </c>
      <c r="F11" s="5">
        <v>279</v>
      </c>
      <c r="G11" s="5">
        <v>2</v>
      </c>
      <c r="H11" s="5">
        <v>5</v>
      </c>
      <c r="I11" s="5">
        <v>33</v>
      </c>
      <c r="J11" s="5">
        <v>13</v>
      </c>
      <c r="K11" s="5">
        <v>53</v>
      </c>
      <c r="L11" s="5">
        <v>56</v>
      </c>
      <c r="M11" s="5">
        <v>40</v>
      </c>
      <c r="N11" s="5">
        <v>166</v>
      </c>
      <c r="O11" s="5">
        <v>70</v>
      </c>
      <c r="P11" s="5">
        <v>332</v>
      </c>
      <c r="Q11" s="5">
        <f t="shared" si="0"/>
        <v>89</v>
      </c>
      <c r="R11" s="27">
        <f>+Q11/'Sentencias TSJ'!O11*100000</f>
        <v>7.3753279534873695</v>
      </c>
      <c r="S11" s="23"/>
      <c r="T11" s="23"/>
    </row>
    <row r="12" spans="1:20" ht="15" thickBot="1" x14ac:dyDescent="0.25">
      <c r="A12" s="2" t="s">
        <v>7</v>
      </c>
      <c r="B12" s="5">
        <v>79</v>
      </c>
      <c r="C12" s="5">
        <v>21</v>
      </c>
      <c r="D12" s="5">
        <v>223</v>
      </c>
      <c r="E12" s="5">
        <v>90</v>
      </c>
      <c r="F12" s="5">
        <v>413</v>
      </c>
      <c r="G12" s="5">
        <v>12</v>
      </c>
      <c r="H12" s="5">
        <v>1</v>
      </c>
      <c r="I12" s="5">
        <v>18</v>
      </c>
      <c r="J12" s="5">
        <v>4</v>
      </c>
      <c r="K12" s="5">
        <v>35</v>
      </c>
      <c r="L12" s="5">
        <v>91</v>
      </c>
      <c r="M12" s="5">
        <v>22</v>
      </c>
      <c r="N12" s="5">
        <v>241</v>
      </c>
      <c r="O12" s="5">
        <v>94</v>
      </c>
      <c r="P12" s="5">
        <v>448</v>
      </c>
      <c r="Q12" s="5">
        <f t="shared" si="0"/>
        <v>100</v>
      </c>
      <c r="R12" s="27">
        <f>+Q12/'Sentencias TSJ'!O12*100000</f>
        <v>4.5189488563444238</v>
      </c>
      <c r="S12" s="23"/>
      <c r="T12" s="23"/>
    </row>
    <row r="13" spans="1:20" ht="15" thickBot="1" x14ac:dyDescent="0.25">
      <c r="A13" s="2" t="s">
        <v>8</v>
      </c>
      <c r="B13" s="5">
        <v>8</v>
      </c>
      <c r="C13" s="5">
        <v>7</v>
      </c>
      <c r="D13" s="5">
        <v>23</v>
      </c>
      <c r="E13" s="5">
        <v>20</v>
      </c>
      <c r="F13" s="5">
        <v>58</v>
      </c>
      <c r="G13" s="5">
        <v>0</v>
      </c>
      <c r="H13" s="5">
        <v>0</v>
      </c>
      <c r="I13" s="5">
        <v>3</v>
      </c>
      <c r="J13" s="5">
        <v>3</v>
      </c>
      <c r="K13" s="5">
        <v>6</v>
      </c>
      <c r="L13" s="5">
        <v>8</v>
      </c>
      <c r="M13" s="5">
        <v>7</v>
      </c>
      <c r="N13" s="5">
        <v>26</v>
      </c>
      <c r="O13" s="5">
        <v>23</v>
      </c>
      <c r="P13" s="5">
        <v>64</v>
      </c>
      <c r="Q13" s="5">
        <f t="shared" si="0"/>
        <v>15</v>
      </c>
      <c r="R13" s="27">
        <f>+Q13/'Sentencias TSJ'!O13*100000</f>
        <v>2.5487274203989947</v>
      </c>
      <c r="S13" s="23"/>
      <c r="T13" s="23"/>
    </row>
    <row r="14" spans="1:20" ht="15" thickBot="1" x14ac:dyDescent="0.25">
      <c r="A14" s="2" t="s">
        <v>9</v>
      </c>
      <c r="B14" s="5">
        <v>37</v>
      </c>
      <c r="C14" s="5">
        <v>13</v>
      </c>
      <c r="D14" s="5">
        <v>150</v>
      </c>
      <c r="E14" s="5">
        <v>60</v>
      </c>
      <c r="F14" s="5">
        <v>260</v>
      </c>
      <c r="G14" s="5">
        <v>3</v>
      </c>
      <c r="H14" s="5">
        <v>2</v>
      </c>
      <c r="I14" s="5">
        <v>26</v>
      </c>
      <c r="J14" s="5">
        <v>9</v>
      </c>
      <c r="K14" s="5">
        <v>40</v>
      </c>
      <c r="L14" s="5">
        <v>40</v>
      </c>
      <c r="M14" s="5">
        <v>15</v>
      </c>
      <c r="N14" s="5">
        <v>176</v>
      </c>
      <c r="O14" s="5">
        <v>69</v>
      </c>
      <c r="P14" s="5">
        <v>300</v>
      </c>
      <c r="Q14" s="5">
        <f t="shared" si="0"/>
        <v>50</v>
      </c>
      <c r="R14" s="27">
        <f>+Q14/'Sentencias TSJ'!O14*100000</f>
        <v>2.0985821559238147</v>
      </c>
      <c r="S14" s="23"/>
      <c r="T14" s="23"/>
    </row>
    <row r="15" spans="1:20" ht="13.5" customHeight="1" thickBot="1" x14ac:dyDescent="0.25">
      <c r="A15" s="2" t="s">
        <v>10</v>
      </c>
      <c r="B15" s="5">
        <v>18</v>
      </c>
      <c r="C15" s="5">
        <v>14</v>
      </c>
      <c r="D15" s="5">
        <v>106</v>
      </c>
      <c r="E15" s="5">
        <v>41</v>
      </c>
      <c r="F15" s="5">
        <v>179</v>
      </c>
      <c r="G15" s="5">
        <v>2</v>
      </c>
      <c r="H15" s="5">
        <v>0</v>
      </c>
      <c r="I15" s="5">
        <v>3</v>
      </c>
      <c r="J15" s="5">
        <v>5</v>
      </c>
      <c r="K15" s="5">
        <v>10</v>
      </c>
      <c r="L15" s="5">
        <v>20</v>
      </c>
      <c r="M15" s="5">
        <v>14</v>
      </c>
      <c r="N15" s="5">
        <v>109</v>
      </c>
      <c r="O15" s="5">
        <v>46</v>
      </c>
      <c r="P15" s="5">
        <v>189</v>
      </c>
      <c r="Q15" s="5">
        <f t="shared" si="0"/>
        <v>32</v>
      </c>
      <c r="R15" s="27">
        <f>+Q15/'Sentencias TSJ'!O15*100000</f>
        <v>1.5379993992189847</v>
      </c>
      <c r="S15" s="23"/>
      <c r="T15" s="23"/>
    </row>
    <row r="16" spans="1:20" ht="15" thickBot="1" x14ac:dyDescent="0.25">
      <c r="A16" s="2" t="s">
        <v>11</v>
      </c>
      <c r="B16" s="5">
        <v>162</v>
      </c>
      <c r="C16" s="5">
        <v>137</v>
      </c>
      <c r="D16" s="5">
        <v>1081</v>
      </c>
      <c r="E16" s="5">
        <v>478</v>
      </c>
      <c r="F16" s="5">
        <v>1858</v>
      </c>
      <c r="G16" s="5">
        <v>25</v>
      </c>
      <c r="H16" s="5">
        <v>19</v>
      </c>
      <c r="I16" s="5">
        <v>161</v>
      </c>
      <c r="J16" s="5">
        <v>52</v>
      </c>
      <c r="K16" s="5">
        <v>257</v>
      </c>
      <c r="L16" s="5">
        <v>187</v>
      </c>
      <c r="M16" s="5">
        <v>156</v>
      </c>
      <c r="N16" s="5">
        <v>1242</v>
      </c>
      <c r="O16" s="5">
        <v>530</v>
      </c>
      <c r="P16" s="5">
        <v>2115</v>
      </c>
      <c r="Q16" s="5">
        <f t="shared" si="0"/>
        <v>299</v>
      </c>
      <c r="R16" s="27">
        <f>+Q16/'Sentencias TSJ'!O16*100000</f>
        <v>3.7852624414866787</v>
      </c>
      <c r="S16" s="23"/>
      <c r="T16" s="23"/>
    </row>
    <row r="17" spans="1:20" ht="15" thickBot="1" x14ac:dyDescent="0.25">
      <c r="A17" s="2" t="s">
        <v>24</v>
      </c>
      <c r="B17" s="5">
        <v>94</v>
      </c>
      <c r="C17" s="5">
        <v>48</v>
      </c>
      <c r="D17" s="5">
        <v>589</v>
      </c>
      <c r="E17" s="5">
        <v>246</v>
      </c>
      <c r="F17" s="5">
        <v>977</v>
      </c>
      <c r="G17" s="5">
        <v>7</v>
      </c>
      <c r="H17" s="5">
        <v>9</v>
      </c>
      <c r="I17" s="5">
        <v>68</v>
      </c>
      <c r="J17" s="5">
        <v>27</v>
      </c>
      <c r="K17" s="5">
        <v>111</v>
      </c>
      <c r="L17" s="5">
        <v>101</v>
      </c>
      <c r="M17" s="5">
        <v>57</v>
      </c>
      <c r="N17" s="5">
        <v>657</v>
      </c>
      <c r="O17" s="5">
        <v>273</v>
      </c>
      <c r="P17" s="5">
        <v>1088</v>
      </c>
      <c r="Q17" s="5">
        <f t="shared" si="0"/>
        <v>142</v>
      </c>
      <c r="R17" s="27">
        <f>+Q17/'Sentencias TSJ'!O17*100000</f>
        <v>2.7212088913009276</v>
      </c>
      <c r="S17" s="23"/>
      <c r="T17" s="23"/>
    </row>
    <row r="18" spans="1:20" ht="15" thickBot="1" x14ac:dyDescent="0.25">
      <c r="A18" s="2" t="s">
        <v>12</v>
      </c>
      <c r="B18" s="5">
        <v>14</v>
      </c>
      <c r="C18" s="5">
        <v>7</v>
      </c>
      <c r="D18" s="5">
        <v>45</v>
      </c>
      <c r="E18" s="5">
        <v>15</v>
      </c>
      <c r="F18" s="5">
        <v>81</v>
      </c>
      <c r="G18" s="5">
        <v>1</v>
      </c>
      <c r="H18" s="5">
        <v>0</v>
      </c>
      <c r="I18" s="5">
        <v>11</v>
      </c>
      <c r="J18" s="5">
        <v>6</v>
      </c>
      <c r="K18" s="5">
        <v>18</v>
      </c>
      <c r="L18" s="5">
        <v>15</v>
      </c>
      <c r="M18" s="5">
        <v>7</v>
      </c>
      <c r="N18" s="5">
        <v>56</v>
      </c>
      <c r="O18" s="5">
        <v>21</v>
      </c>
      <c r="P18" s="5">
        <v>99</v>
      </c>
      <c r="Q18" s="5">
        <f t="shared" si="0"/>
        <v>21</v>
      </c>
      <c r="R18" s="27">
        <f>+Q18/'Sentencias TSJ'!O18*100000</f>
        <v>1.9918334827208444</v>
      </c>
      <c r="S18" s="23"/>
      <c r="T18" s="23"/>
    </row>
    <row r="19" spans="1:20" ht="15" thickBot="1" x14ac:dyDescent="0.25">
      <c r="A19" s="2" t="s">
        <v>13</v>
      </c>
      <c r="B19" s="5">
        <v>45</v>
      </c>
      <c r="C19" s="5">
        <v>24</v>
      </c>
      <c r="D19" s="5">
        <v>230</v>
      </c>
      <c r="E19" s="5">
        <v>78</v>
      </c>
      <c r="F19" s="5">
        <v>377</v>
      </c>
      <c r="G19" s="5">
        <v>8</v>
      </c>
      <c r="H19" s="5">
        <v>4</v>
      </c>
      <c r="I19" s="5">
        <v>36</v>
      </c>
      <c r="J19" s="5">
        <v>14</v>
      </c>
      <c r="K19" s="5">
        <v>62</v>
      </c>
      <c r="L19" s="5">
        <v>53</v>
      </c>
      <c r="M19" s="5">
        <v>28</v>
      </c>
      <c r="N19" s="5">
        <v>266</v>
      </c>
      <c r="O19" s="5">
        <v>92</v>
      </c>
      <c r="P19" s="5">
        <v>439</v>
      </c>
      <c r="Q19" s="5">
        <f t="shared" si="0"/>
        <v>69</v>
      </c>
      <c r="R19" s="27">
        <f>+Q19/'Sentencias TSJ'!O19*100000</f>
        <v>2.5558243904173623</v>
      </c>
      <c r="S19" s="23"/>
      <c r="T19" s="23"/>
    </row>
    <row r="20" spans="1:20" ht="15" thickBot="1" x14ac:dyDescent="0.25">
      <c r="A20" s="2" t="s">
        <v>14</v>
      </c>
      <c r="B20" s="5">
        <v>95</v>
      </c>
      <c r="C20" s="5">
        <v>88</v>
      </c>
      <c r="D20" s="5">
        <v>681</v>
      </c>
      <c r="E20" s="5">
        <v>341</v>
      </c>
      <c r="F20" s="5">
        <v>1205</v>
      </c>
      <c r="G20" s="5">
        <v>7</v>
      </c>
      <c r="H20" s="5">
        <v>3</v>
      </c>
      <c r="I20" s="5">
        <v>67</v>
      </c>
      <c r="J20" s="5">
        <v>37</v>
      </c>
      <c r="K20" s="5">
        <v>114</v>
      </c>
      <c r="L20" s="5">
        <v>102</v>
      </c>
      <c r="M20" s="5">
        <v>91</v>
      </c>
      <c r="N20" s="5">
        <v>748</v>
      </c>
      <c r="O20" s="5">
        <v>378</v>
      </c>
      <c r="P20" s="5">
        <v>1319</v>
      </c>
      <c r="Q20" s="5">
        <f t="shared" si="0"/>
        <v>183</v>
      </c>
      <c r="R20" s="27">
        <f>+Q20/'Sentencias TSJ'!O20*100000</f>
        <v>2.6719400737864283</v>
      </c>
      <c r="S20" s="23"/>
      <c r="T20" s="23"/>
    </row>
    <row r="21" spans="1:20" ht="15" thickBot="1" x14ac:dyDescent="0.25">
      <c r="A21" s="2" t="s">
        <v>15</v>
      </c>
      <c r="B21" s="5">
        <v>4</v>
      </c>
      <c r="C21" s="5">
        <v>11</v>
      </c>
      <c r="D21" s="5">
        <v>115</v>
      </c>
      <c r="E21" s="5">
        <v>100</v>
      </c>
      <c r="F21" s="5">
        <v>230</v>
      </c>
      <c r="G21" s="5">
        <v>0</v>
      </c>
      <c r="H21" s="5">
        <v>1</v>
      </c>
      <c r="I21" s="5">
        <v>9</v>
      </c>
      <c r="J21" s="5">
        <v>10</v>
      </c>
      <c r="K21" s="5">
        <v>20</v>
      </c>
      <c r="L21" s="5">
        <v>4</v>
      </c>
      <c r="M21" s="5">
        <v>12</v>
      </c>
      <c r="N21" s="5">
        <v>124</v>
      </c>
      <c r="O21" s="5">
        <v>110</v>
      </c>
      <c r="P21" s="5">
        <v>250</v>
      </c>
      <c r="Q21" s="5">
        <f t="shared" si="0"/>
        <v>15</v>
      </c>
      <c r="R21" s="27">
        <f>+Q21/'Sentencias TSJ'!O21*100000</f>
        <v>0.96606783341899138</v>
      </c>
      <c r="S21" s="23"/>
      <c r="T21" s="23"/>
    </row>
    <row r="22" spans="1:20" ht="15" thickBot="1" x14ac:dyDescent="0.25">
      <c r="A22" s="2" t="s">
        <v>16</v>
      </c>
      <c r="B22" s="5">
        <v>10</v>
      </c>
      <c r="C22" s="5">
        <v>2</v>
      </c>
      <c r="D22" s="5">
        <v>37</v>
      </c>
      <c r="E22" s="5">
        <v>6</v>
      </c>
      <c r="F22" s="5">
        <v>55</v>
      </c>
      <c r="G22" s="5">
        <v>0</v>
      </c>
      <c r="H22" s="5">
        <v>0</v>
      </c>
      <c r="I22" s="5">
        <v>7</v>
      </c>
      <c r="J22" s="5">
        <v>1</v>
      </c>
      <c r="K22" s="5">
        <v>8</v>
      </c>
      <c r="L22" s="5">
        <v>10</v>
      </c>
      <c r="M22" s="5">
        <v>2</v>
      </c>
      <c r="N22" s="5">
        <v>44</v>
      </c>
      <c r="O22" s="5">
        <v>7</v>
      </c>
      <c r="P22" s="5">
        <v>63</v>
      </c>
      <c r="Q22" s="5">
        <f t="shared" si="0"/>
        <v>12</v>
      </c>
      <c r="R22" s="27">
        <f>+Q22/'Sentencias TSJ'!O22*100000</f>
        <v>1.7851829812555786</v>
      </c>
      <c r="S22" s="23"/>
      <c r="T22" s="23"/>
    </row>
    <row r="23" spans="1:20" ht="15" thickBot="1" x14ac:dyDescent="0.25">
      <c r="A23" s="2" t="s">
        <v>17</v>
      </c>
      <c r="B23" s="5">
        <v>33</v>
      </c>
      <c r="C23" s="5">
        <v>15</v>
      </c>
      <c r="D23" s="5">
        <v>120</v>
      </c>
      <c r="E23" s="5">
        <v>45</v>
      </c>
      <c r="F23" s="5">
        <v>213</v>
      </c>
      <c r="G23" s="5">
        <v>6</v>
      </c>
      <c r="H23" s="5">
        <v>1</v>
      </c>
      <c r="I23" s="5">
        <v>47</v>
      </c>
      <c r="J23" s="5">
        <v>2</v>
      </c>
      <c r="K23" s="5">
        <v>56</v>
      </c>
      <c r="L23" s="5">
        <v>39</v>
      </c>
      <c r="M23" s="5">
        <v>16</v>
      </c>
      <c r="N23" s="5">
        <v>167</v>
      </c>
      <c r="O23" s="5">
        <v>47</v>
      </c>
      <c r="P23" s="5">
        <v>269</v>
      </c>
      <c r="Q23" s="5">
        <f t="shared" si="0"/>
        <v>48</v>
      </c>
      <c r="R23" s="27">
        <f>+Q23/'Sentencias TSJ'!O23*100000</f>
        <v>2.1622507949650185</v>
      </c>
      <c r="S23" s="23"/>
      <c r="T23" s="23"/>
    </row>
    <row r="24" spans="1:20" ht="15" thickBot="1" x14ac:dyDescent="0.25">
      <c r="A24" s="2" t="s">
        <v>18</v>
      </c>
      <c r="B24" s="5">
        <v>18</v>
      </c>
      <c r="C24" s="5">
        <v>3</v>
      </c>
      <c r="D24" s="5">
        <v>11</v>
      </c>
      <c r="E24" s="5">
        <v>8</v>
      </c>
      <c r="F24" s="5">
        <v>40</v>
      </c>
      <c r="G24" s="5">
        <v>0</v>
      </c>
      <c r="H24" s="5">
        <v>0</v>
      </c>
      <c r="I24" s="5">
        <v>0</v>
      </c>
      <c r="J24" s="5">
        <v>1</v>
      </c>
      <c r="K24" s="5">
        <v>1</v>
      </c>
      <c r="L24" s="5">
        <v>18</v>
      </c>
      <c r="M24" s="5">
        <v>3</v>
      </c>
      <c r="N24" s="5">
        <v>11</v>
      </c>
      <c r="O24" s="5">
        <v>9</v>
      </c>
      <c r="P24" s="5">
        <v>41</v>
      </c>
      <c r="Q24" s="5">
        <f t="shared" si="0"/>
        <v>21</v>
      </c>
      <c r="R24" s="27">
        <f>+Q24/'Sentencias TSJ'!O24*100000</f>
        <v>6.5164167155397923</v>
      </c>
      <c r="S24" s="23"/>
      <c r="T24" s="23"/>
    </row>
    <row r="25" spans="1:20" ht="15" thickBot="1" x14ac:dyDescent="0.25">
      <c r="A25" s="3" t="s">
        <v>23</v>
      </c>
      <c r="B25" s="6">
        <v>802</v>
      </c>
      <c r="C25" s="6">
        <v>492</v>
      </c>
      <c r="D25" s="6">
        <v>4336</v>
      </c>
      <c r="E25" s="6">
        <v>1952</v>
      </c>
      <c r="F25" s="6">
        <v>7582</v>
      </c>
      <c r="G25" s="6">
        <v>79</v>
      </c>
      <c r="H25" s="6">
        <v>61</v>
      </c>
      <c r="I25" s="6">
        <v>588</v>
      </c>
      <c r="J25" s="6">
        <v>239</v>
      </c>
      <c r="K25" s="6">
        <v>967</v>
      </c>
      <c r="L25" s="6">
        <v>881</v>
      </c>
      <c r="M25" s="6">
        <v>553</v>
      </c>
      <c r="N25" s="6">
        <v>4924</v>
      </c>
      <c r="O25" s="6">
        <v>2191</v>
      </c>
      <c r="P25" s="6">
        <v>8549</v>
      </c>
      <c r="Q25" s="6">
        <f t="shared" ref="Q25:R25" si="1">SUM(Q8:Q24)</f>
        <v>1294</v>
      </c>
      <c r="R25" s="6">
        <f t="shared" si="1"/>
        <v>50.43154855081675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ht="13.5" thickBot="1" x14ac:dyDescent="0.25">
      <c r="B28" s="23">
        <f>+B25/$F25</f>
        <v>0.10577683988393563</v>
      </c>
      <c r="C28" s="23">
        <f t="shared" ref="C28:E28" si="2">+C25/$F25</f>
        <v>6.489053020311264E-2</v>
      </c>
      <c r="D28" s="23">
        <f t="shared" si="2"/>
        <v>0.5718807702453178</v>
      </c>
      <c r="E28" s="23">
        <f t="shared" si="2"/>
        <v>0.25745185966763384</v>
      </c>
      <c r="F28" s="5"/>
      <c r="G28" s="23">
        <f>+G25/$K25</f>
        <v>8.1695966907962769E-2</v>
      </c>
      <c r="H28" s="23">
        <f t="shared" ref="H28:J28" si="3">+H25/$K25</f>
        <v>6.3081695966907964E-2</v>
      </c>
      <c r="I28" s="23">
        <f t="shared" si="3"/>
        <v>0.60806618407445712</v>
      </c>
      <c r="J28" s="23">
        <f t="shared" si="3"/>
        <v>0.24715615305067218</v>
      </c>
      <c r="K28" s="5"/>
      <c r="L28" s="5"/>
      <c r="M28" s="24"/>
    </row>
    <row r="29" spans="1:20" x14ac:dyDescent="0.2">
      <c r="B29" s="23"/>
      <c r="F29" s="23"/>
      <c r="G29" s="23"/>
      <c r="K29" s="23"/>
      <c r="L29" s="24"/>
      <c r="M29" s="24"/>
      <c r="P29" s="23"/>
    </row>
    <row r="30" spans="1:20" x14ac:dyDescent="0.2">
      <c r="B30" s="23"/>
      <c r="F30" s="23"/>
      <c r="G30" s="23"/>
      <c r="L30" s="24"/>
      <c r="M30" s="24"/>
    </row>
    <row r="31" spans="1:20" x14ac:dyDescent="0.2">
      <c r="B31" s="23"/>
      <c r="F31" s="23"/>
      <c r="G31" s="23"/>
    </row>
    <row r="32" spans="1:20" x14ac:dyDescent="0.2">
      <c r="B32" s="23"/>
      <c r="G32" s="23"/>
    </row>
    <row r="33" spans="2:2" x14ac:dyDescent="0.2">
      <c r="B33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28"/>
  <sheetViews>
    <sheetView workbookViewId="0">
      <selection activeCell="A5" sqref="A5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/>
    <row r="6" spans="1:16" ht="15" customHeight="1" x14ac:dyDescent="0.25">
      <c r="B6" s="37" t="s">
        <v>62</v>
      </c>
      <c r="C6" s="40"/>
      <c r="D6" s="40"/>
      <c r="E6" s="37" t="s">
        <v>63</v>
      </c>
      <c r="F6" s="40"/>
      <c r="G6" s="40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-0.33603238866396762</v>
      </c>
      <c r="C8" s="26">
        <v>-0.42372881355932202</v>
      </c>
      <c r="D8" s="26">
        <v>-0.34250000000000003</v>
      </c>
      <c r="E8" s="26">
        <v>-0.21783526208304968</v>
      </c>
      <c r="F8" s="26">
        <v>-0.27692307692307694</v>
      </c>
      <c r="G8" s="26">
        <v>-0.22475961538461539</v>
      </c>
    </row>
    <row r="9" spans="1:16" ht="15.75" thickBot="1" x14ac:dyDescent="0.3">
      <c r="A9" s="2" t="s">
        <v>4</v>
      </c>
      <c r="B9" s="26">
        <v>-0.40517241379310343</v>
      </c>
      <c r="C9" s="26">
        <v>-0.42857142857142855</v>
      </c>
      <c r="D9" s="26">
        <v>-0.40769230769230769</v>
      </c>
      <c r="E9" s="26">
        <v>1.4652014652014652E-2</v>
      </c>
      <c r="F9" s="26">
        <v>0.12280701754385964</v>
      </c>
      <c r="G9" s="26">
        <v>3.3333333333333333E-2</v>
      </c>
    </row>
    <row r="10" spans="1:16" ht="15.75" thickBot="1" x14ac:dyDescent="0.3">
      <c r="A10" s="2" t="s">
        <v>5</v>
      </c>
      <c r="B10" s="26">
        <v>-0.71951219512195119</v>
      </c>
      <c r="C10" s="26">
        <v>-0.66666666666666663</v>
      </c>
      <c r="D10" s="26">
        <v>-0.71764705882352942</v>
      </c>
      <c r="E10" s="26">
        <v>-0.5213675213675214</v>
      </c>
      <c r="F10" s="26">
        <v>-0.14285714285714285</v>
      </c>
      <c r="G10" s="26">
        <v>-0.48091603053435117</v>
      </c>
    </row>
    <row r="11" spans="1:16" ht="15.75" thickBot="1" x14ac:dyDescent="0.3">
      <c r="A11" s="2" t="s">
        <v>6</v>
      </c>
      <c r="B11" s="26">
        <v>-0.2810810810810811</v>
      </c>
      <c r="C11" s="26">
        <v>-0.9</v>
      </c>
      <c r="D11" s="26">
        <v>-0.34146341463414637</v>
      </c>
      <c r="E11" s="26">
        <v>-0.30969267139479906</v>
      </c>
      <c r="F11" s="26">
        <v>-0.38775510204081631</v>
      </c>
      <c r="G11" s="26">
        <v>-0.31779661016949151</v>
      </c>
      <c r="O11" s="25"/>
      <c r="P11" s="25"/>
    </row>
    <row r="12" spans="1:16" ht="15.75" thickBot="1" x14ac:dyDescent="0.3">
      <c r="A12" s="2" t="s">
        <v>7</v>
      </c>
      <c r="B12" s="26">
        <v>-0.25984251968503935</v>
      </c>
      <c r="C12" s="26">
        <v>-0.2857142857142857</v>
      </c>
      <c r="D12" s="26">
        <v>-0.26241134751773049</v>
      </c>
      <c r="E12" s="26">
        <v>-0.34622467771639043</v>
      </c>
      <c r="F12" s="26">
        <v>-0.63513513513513509</v>
      </c>
      <c r="G12" s="26">
        <v>-0.38087520259319285</v>
      </c>
      <c r="O12" s="25"/>
      <c r="P12" s="25"/>
    </row>
    <row r="13" spans="1:16" ht="15.75" thickBot="1" x14ac:dyDescent="0.3">
      <c r="A13" s="2" t="s">
        <v>8</v>
      </c>
      <c r="B13" s="26">
        <v>-0.61728395061728392</v>
      </c>
      <c r="C13" s="26">
        <v>-0.77777777777777779</v>
      </c>
      <c r="D13" s="26">
        <v>-0.6333333333333333</v>
      </c>
      <c r="E13" s="26">
        <v>-0.45132743362831856</v>
      </c>
      <c r="F13" s="26">
        <v>-0.7</v>
      </c>
      <c r="G13" s="26">
        <v>-0.48872180451127817</v>
      </c>
      <c r="O13" s="25"/>
      <c r="P13" s="25"/>
    </row>
    <row r="14" spans="1:16" ht="15.75" thickBot="1" x14ac:dyDescent="0.3">
      <c r="A14" s="2" t="s">
        <v>9</v>
      </c>
      <c r="B14" s="26">
        <v>-0.39568345323741005</v>
      </c>
      <c r="C14" s="26">
        <v>-0.375</v>
      </c>
      <c r="D14" s="26">
        <v>-0.3935483870967742</v>
      </c>
      <c r="E14" s="26">
        <v>-0.24089635854341737</v>
      </c>
      <c r="F14" s="26">
        <v>-0.25806451612903225</v>
      </c>
      <c r="G14" s="26">
        <v>-0.24343675417661098</v>
      </c>
      <c r="O14" s="25"/>
      <c r="P14" s="25"/>
    </row>
    <row r="15" spans="1:16" ht="15.75" thickBot="1" x14ac:dyDescent="0.3">
      <c r="A15" s="2" t="s">
        <v>10</v>
      </c>
      <c r="B15" s="26">
        <v>-0.38815789473684209</v>
      </c>
      <c r="C15" s="26">
        <v>-1</v>
      </c>
      <c r="D15" s="26">
        <v>-0.41509433962264153</v>
      </c>
      <c r="E15" s="26">
        <v>-0.53652392947103278</v>
      </c>
      <c r="F15" s="26">
        <v>-0.75</v>
      </c>
      <c r="G15" s="26">
        <v>-0.54869358669833734</v>
      </c>
      <c r="O15" s="25"/>
      <c r="P15" s="25"/>
    </row>
    <row r="16" spans="1:16" ht="15.75" thickBot="1" x14ac:dyDescent="0.3">
      <c r="A16" s="2" t="s">
        <v>11</v>
      </c>
      <c r="B16" s="26">
        <v>-0.25832809553739788</v>
      </c>
      <c r="C16" s="26">
        <v>0.15584415584415584</v>
      </c>
      <c r="D16" s="26">
        <v>-0.23920863309352519</v>
      </c>
      <c r="E16" s="26">
        <v>-0.22877164056059357</v>
      </c>
      <c r="F16" s="26">
        <v>-0.34355828220858897</v>
      </c>
      <c r="G16" s="26">
        <v>-0.24236918604651161</v>
      </c>
      <c r="O16" s="25"/>
      <c r="P16" s="25"/>
    </row>
    <row r="17" spans="1:16" ht="15.75" thickBot="1" x14ac:dyDescent="0.3">
      <c r="A17" s="2" t="s">
        <v>24</v>
      </c>
      <c r="B17" s="26">
        <v>-0.33594976452119307</v>
      </c>
      <c r="C17" s="26">
        <v>-0.08</v>
      </c>
      <c r="D17" s="26">
        <v>-0.32628398791540786</v>
      </c>
      <c r="E17" s="26">
        <v>-0.26386687797147385</v>
      </c>
      <c r="F17" s="26">
        <v>-0.23863636363636365</v>
      </c>
      <c r="G17" s="26">
        <v>-0.26222222222222225</v>
      </c>
      <c r="O17" s="25"/>
      <c r="P17" s="25"/>
    </row>
    <row r="18" spans="1:16" ht="15.75" thickBot="1" x14ac:dyDescent="0.3">
      <c r="A18" s="2" t="s">
        <v>12</v>
      </c>
      <c r="B18" s="26">
        <v>-0.27027027027027029</v>
      </c>
      <c r="C18" s="26">
        <v>0</v>
      </c>
      <c r="D18" s="26">
        <v>-0.25</v>
      </c>
      <c r="E18" s="26">
        <v>-0.39285714285714285</v>
      </c>
      <c r="F18" s="26">
        <v>-0.81481481481481477</v>
      </c>
      <c r="G18" s="26">
        <v>-0.47482014388489208</v>
      </c>
      <c r="O18" s="25"/>
      <c r="P18" s="25"/>
    </row>
    <row r="19" spans="1:16" ht="15.75" thickBot="1" x14ac:dyDescent="0.3">
      <c r="A19" s="2" t="s">
        <v>13</v>
      </c>
      <c r="B19" s="26">
        <v>-0.30894308943089432</v>
      </c>
      <c r="C19" s="26">
        <v>-0.23076923076923078</v>
      </c>
      <c r="D19" s="26">
        <v>-0.3014705882352941</v>
      </c>
      <c r="E19" s="26">
        <v>-0.4943820224719101</v>
      </c>
      <c r="F19" s="26">
        <v>-0.50724637681159424</v>
      </c>
      <c r="G19" s="26">
        <v>-0.49610894941634243</v>
      </c>
      <c r="O19" s="25"/>
      <c r="P19" s="25"/>
    </row>
    <row r="20" spans="1:16" ht="15.75" thickBot="1" x14ac:dyDescent="0.3">
      <c r="A20" s="2" t="s">
        <v>14</v>
      </c>
      <c r="B20" s="26">
        <v>-0.338255033557047</v>
      </c>
      <c r="C20" s="26">
        <v>-0.6</v>
      </c>
      <c r="D20" s="26">
        <v>-0.35925925925925928</v>
      </c>
      <c r="E20" s="26">
        <v>-0.27390326209223848</v>
      </c>
      <c r="F20" s="26">
        <v>-0.31481481481481483</v>
      </c>
      <c r="G20" s="26">
        <v>-0.27731958762886599</v>
      </c>
      <c r="O20" s="25"/>
      <c r="P20" s="25"/>
    </row>
    <row r="21" spans="1:16" ht="15.75" thickBot="1" x14ac:dyDescent="0.3">
      <c r="A21" s="2" t="s">
        <v>15</v>
      </c>
      <c r="B21" s="26">
        <v>-0.39830508474576271</v>
      </c>
      <c r="C21" s="26">
        <v>-0.125</v>
      </c>
      <c r="D21" s="26">
        <v>-0.38095238095238093</v>
      </c>
      <c r="E21" s="26">
        <v>-0.55307262569832405</v>
      </c>
      <c r="F21" s="26">
        <v>-0.71875</v>
      </c>
      <c r="G21" s="26">
        <v>-0.56666666666666665</v>
      </c>
      <c r="O21" s="25"/>
      <c r="P21" s="25"/>
    </row>
    <row r="22" spans="1:16" ht="15.75" thickBot="1" x14ac:dyDescent="0.3">
      <c r="A22" s="2" t="s">
        <v>16</v>
      </c>
      <c r="B22" s="26">
        <v>-0.49206349206349204</v>
      </c>
      <c r="C22" s="26">
        <v>-0.7142857142857143</v>
      </c>
      <c r="D22" s="26">
        <v>-0.51428571428571423</v>
      </c>
      <c r="E22" s="26">
        <v>-0.29166666666666669</v>
      </c>
      <c r="F22" s="26">
        <v>-0.3125</v>
      </c>
      <c r="G22" s="26">
        <v>-0.29545454545454547</v>
      </c>
      <c r="O22" s="25"/>
      <c r="P22" s="25"/>
    </row>
    <row r="23" spans="1:16" ht="15.75" thickBot="1" x14ac:dyDescent="0.3">
      <c r="A23" s="2" t="s">
        <v>17</v>
      </c>
      <c r="B23" s="26">
        <v>-0.42574257425742573</v>
      </c>
      <c r="C23" s="26">
        <v>-0.46666666666666667</v>
      </c>
      <c r="D23" s="26">
        <v>-0.43103448275862066</v>
      </c>
      <c r="E23" s="26">
        <v>-0.38644067796610171</v>
      </c>
      <c r="F23" s="26">
        <v>-0.55555555555555558</v>
      </c>
      <c r="G23" s="26">
        <v>-0.41620111731843573</v>
      </c>
      <c r="O23" s="25"/>
      <c r="P23" s="25"/>
    </row>
    <row r="24" spans="1:16" ht="15.75" thickBot="1" x14ac:dyDescent="0.3">
      <c r="A24" s="2" t="s">
        <v>18</v>
      </c>
      <c r="B24" s="26">
        <v>-0.88888888888888884</v>
      </c>
      <c r="C24" s="26">
        <v>1</v>
      </c>
      <c r="D24" s="26">
        <v>-0.78947368421052633</v>
      </c>
      <c r="E24" s="26">
        <v>-0.54716981132075471</v>
      </c>
      <c r="F24" s="26">
        <v>-0.88888888888888884</v>
      </c>
      <c r="G24" s="26">
        <v>-0.59677419354838712</v>
      </c>
      <c r="O24" s="25"/>
      <c r="P24" s="25"/>
    </row>
    <row r="25" spans="1:16" ht="15.75" thickBot="1" x14ac:dyDescent="0.3">
      <c r="A25" s="3" t="s">
        <v>23</v>
      </c>
      <c r="B25" s="7">
        <v>-0.32780243102450318</v>
      </c>
      <c r="C25" s="7">
        <v>-0.33243243243243242</v>
      </c>
      <c r="D25" s="7">
        <v>-0.32811093102827299</v>
      </c>
      <c r="E25" s="7">
        <v>-0.2929311969839774</v>
      </c>
      <c r="F25" s="7">
        <v>-0.36664104534973097</v>
      </c>
      <c r="G25" s="7">
        <v>-0.30098228528251197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Jesús María Martínez Taboada</cp:lastModifiedBy>
  <dcterms:created xsi:type="dcterms:W3CDTF">2021-05-26T07:41:11Z</dcterms:created>
  <dcterms:modified xsi:type="dcterms:W3CDTF">2024-03-12T08:57:22Z</dcterms:modified>
</cp:coreProperties>
</file>